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93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L30" i="1" l="1"/>
  <c r="L29" i="1"/>
  <c r="L28" i="1"/>
  <c r="M28" i="1" s="1"/>
  <c r="L27" i="1"/>
  <c r="M27" i="1" s="1"/>
  <c r="M30" i="1"/>
  <c r="M29" i="1"/>
  <c r="M25" i="1"/>
  <c r="L26" i="1" s="1"/>
  <c r="M26" i="1" s="1"/>
  <c r="N25" i="1"/>
  <c r="O22" i="1"/>
  <c r="N24" i="1"/>
  <c r="M24" i="1"/>
  <c r="N23" i="1"/>
  <c r="M23" i="1"/>
  <c r="N22" i="1"/>
  <c r="M22" i="1"/>
  <c r="N21" i="1"/>
  <c r="M21" i="1"/>
  <c r="J23" i="1"/>
  <c r="J24" i="1" s="1"/>
  <c r="J25" i="1" s="1"/>
  <c r="J26" i="1" s="1"/>
  <c r="J27" i="1" s="1"/>
  <c r="J28" i="1" s="1"/>
  <c r="J29" i="1" s="1"/>
  <c r="J30" i="1" s="1"/>
  <c r="J22" i="1"/>
  <c r="K27" i="1"/>
  <c r="K28" i="1" s="1"/>
  <c r="K29" i="1" s="1"/>
  <c r="K30" i="1" s="1"/>
  <c r="K26" i="1"/>
  <c r="K22" i="1"/>
  <c r="K23" i="1" s="1"/>
  <c r="K24" i="1" s="1"/>
  <c r="B40" i="1"/>
  <c r="B41" i="1" s="1"/>
  <c r="B42" i="1" s="1"/>
  <c r="B43" i="1" s="1"/>
  <c r="B44" i="1" s="1"/>
  <c r="B45" i="1" s="1"/>
  <c r="B46" i="1" s="1"/>
  <c r="B47" i="1" s="1"/>
  <c r="B39" i="1"/>
  <c r="I37" i="1"/>
  <c r="C44" i="1"/>
  <c r="C45" i="1" s="1"/>
  <c r="C46" i="1" s="1"/>
  <c r="C47" i="1" s="1"/>
  <c r="C39" i="1"/>
  <c r="C40" i="1" s="1"/>
  <c r="C41" i="1" s="1"/>
  <c r="I6" i="1" l="1"/>
  <c r="I7" i="1" s="1"/>
  <c r="I8" i="1" s="1"/>
  <c r="I9" i="1" s="1"/>
  <c r="I10" i="1" s="1"/>
  <c r="I11" i="1" s="1"/>
</calcChain>
</file>

<file path=xl/sharedStrings.xml><?xml version="1.0" encoding="utf-8"?>
<sst xmlns="http://schemas.openxmlformats.org/spreadsheetml/2006/main" count="53" uniqueCount="42">
  <si>
    <t>MERCADO OBJETIVO</t>
  </si>
  <si>
    <t>COLOMBIA</t>
  </si>
  <si>
    <t>BOGOTA</t>
  </si>
  <si>
    <t>CALI</t>
  </si>
  <si>
    <t>MEDELLIN</t>
  </si>
  <si>
    <t>BARRANQUILLA</t>
  </si>
  <si>
    <t>BUCARAMANGA</t>
  </si>
  <si>
    <t>PEREIRA</t>
  </si>
  <si>
    <t>NEIVA</t>
  </si>
  <si>
    <t>IBAGUE</t>
  </si>
  <si>
    <t>TUNJA</t>
  </si>
  <si>
    <t>PASTO</t>
  </si>
  <si>
    <t>MANIZALEZ</t>
  </si>
  <si>
    <t>CARTAGENA</t>
  </si>
  <si>
    <t>STA MARTA</t>
  </si>
  <si>
    <t>MONTERIA</t>
  </si>
  <si>
    <t>VILLA-VO</t>
  </si>
  <si>
    <t>2005-2008</t>
  </si>
  <si>
    <t>2009-2011</t>
  </si>
  <si>
    <t>VANTAS ANUALES</t>
  </si>
  <si>
    <t>ANOS</t>
  </si>
  <si>
    <t>VENTAS</t>
  </si>
  <si>
    <t>CIUDADES OBJETIVO</t>
  </si>
  <si>
    <t>PROVEEDORES</t>
  </si>
  <si>
    <t>ACERO</t>
  </si>
  <si>
    <t>POLIVINIL</t>
  </si>
  <si>
    <t>INTERUPTORES</t>
  </si>
  <si>
    <t>ACCESORIOS</t>
  </si>
  <si>
    <t>CABLEADOS</t>
  </si>
  <si>
    <t>ALUMINIO</t>
  </si>
  <si>
    <t>PARTICIPACION NACIONAL</t>
  </si>
  <si>
    <t>BRASIL</t>
  </si>
  <si>
    <t>CHINA</t>
  </si>
  <si>
    <t>REP CHECA</t>
  </si>
  <si>
    <t>PERU</t>
  </si>
  <si>
    <t>ARGENTINA</t>
  </si>
  <si>
    <t>VALLE</t>
  </si>
  <si>
    <t xml:space="preserve">PROYECCION DE LA DEMANDA </t>
  </si>
  <si>
    <t xml:space="preserve"> </t>
  </si>
  <si>
    <t>METODO POR FORMULAS</t>
  </si>
  <si>
    <t>PROYECCION A 5 ANOS</t>
  </si>
  <si>
    <t>2012-2015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</si>
</sst>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164" fontId="0" fillId="0" borderId="1" xfId="1" applyNumberFormat="1" applyFont="1" applyBorder="1"/>
    <xf numFmtId="0" fontId="2" fillId="0" borderId="2" xfId="0" applyFont="1" applyBorder="1"/>
    <xf numFmtId="0" fontId="0" fillId="0" borderId="0" xfId="0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9" xfId="0" applyBorder="1"/>
    <xf numFmtId="164" fontId="0" fillId="0" borderId="11" xfId="1" applyNumberFormat="1" applyFont="1" applyBorder="1"/>
    <xf numFmtId="164" fontId="0" fillId="0" borderId="16" xfId="1" applyNumberFormat="1" applyFont="1" applyBorder="1"/>
    <xf numFmtId="164" fontId="0" fillId="0" borderId="13" xfId="1" applyNumberFormat="1" applyFont="1" applyBorder="1"/>
    <xf numFmtId="0" fontId="0" fillId="0" borderId="8" xfId="0" applyBorder="1"/>
    <xf numFmtId="0" fontId="0" fillId="0" borderId="16" xfId="0" applyBorder="1"/>
    <xf numFmtId="0" fontId="0" fillId="0" borderId="2" xfId="0" applyBorder="1"/>
    <xf numFmtId="9" fontId="0" fillId="0" borderId="9" xfId="2" applyFont="1" applyBorder="1"/>
    <xf numFmtId="9" fontId="0" fillId="0" borderId="11" xfId="0" applyNumberFormat="1" applyBorder="1"/>
    <xf numFmtId="9" fontId="0" fillId="0" borderId="13" xfId="0" applyNumberFormat="1" applyBorder="1"/>
    <xf numFmtId="9" fontId="0" fillId="0" borderId="9" xfId="0" applyNumberFormat="1" applyBorder="1"/>
    <xf numFmtId="9" fontId="0" fillId="0" borderId="1" xfId="2" applyFont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1" xfId="0" applyFill="1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1" fontId="0" fillId="0" borderId="11" xfId="0" applyNumberFormat="1" applyBorder="1"/>
    <xf numFmtId="9" fontId="0" fillId="0" borderId="0" xfId="2" applyFont="1" applyBorder="1"/>
    <xf numFmtId="9" fontId="0" fillId="0" borderId="0" xfId="0" applyNumberFormat="1" applyBorder="1"/>
    <xf numFmtId="1" fontId="0" fillId="0" borderId="0" xfId="0" applyNumberFormat="1" applyBorder="1"/>
    <xf numFmtId="0" fontId="3" fillId="0" borderId="10" xfId="0" applyFont="1" applyBorder="1"/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Hoja1!$C$37</c:f>
              <c:strCache>
                <c:ptCount val="1"/>
                <c:pt idx="0">
                  <c:v>ANOS</c:v>
                </c:pt>
              </c:strCache>
            </c:strRef>
          </c:tx>
          <c:marker>
            <c:symbol val="none"/>
          </c:marker>
          <c:val>
            <c:numRef>
              <c:f>Hoja1!$C$38:$C$42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Hoja1!$D$37</c:f>
              <c:strCache>
                <c:ptCount val="1"/>
                <c:pt idx="0">
                  <c:v>VENTAS</c:v>
                </c:pt>
              </c:strCache>
            </c:strRef>
          </c:tx>
          <c:marker>
            <c:symbol val="none"/>
          </c:marker>
          <c:trendline>
            <c:trendlineType val="linear"/>
            <c:dispRSqr val="0"/>
            <c:dispEq val="1"/>
            <c:trendlineLbl>
              <c:layout/>
              <c:numFmt formatCode="General" sourceLinked="0"/>
            </c:trendlineLbl>
          </c:trendline>
          <c:val>
            <c:numRef>
              <c:f>Hoja1!$D$38:$D$42</c:f>
              <c:numCache>
                <c:formatCode>General</c:formatCode>
                <c:ptCount val="5"/>
                <c:pt idx="0">
                  <c:v>125000</c:v>
                </c:pt>
                <c:pt idx="1">
                  <c:v>163000</c:v>
                </c:pt>
                <c:pt idx="2">
                  <c:v>180000</c:v>
                </c:pt>
                <c:pt idx="3">
                  <c:v>140000</c:v>
                </c:pt>
                <c:pt idx="4">
                  <c:v>120000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212032"/>
        <c:axId val="131214336"/>
      </c:lineChart>
      <c:catAx>
        <c:axId val="131212032"/>
        <c:scaling>
          <c:orientation val="minMax"/>
        </c:scaling>
        <c:delete val="0"/>
        <c:axPos val="b"/>
        <c:majorTickMark val="out"/>
        <c:minorTickMark val="none"/>
        <c:tickLblPos val="nextTo"/>
        <c:crossAx val="131214336"/>
        <c:crosses val="autoZero"/>
        <c:auto val="1"/>
        <c:lblAlgn val="ctr"/>
        <c:lblOffset val="100"/>
        <c:noMultiLvlLbl val="0"/>
      </c:catAx>
      <c:valAx>
        <c:axId val="131214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12120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Hoja1!$K$20</c:f>
              <c:strCache>
                <c:ptCount val="1"/>
                <c:pt idx="0">
                  <c:v>ANOS</c:v>
                </c:pt>
              </c:strCache>
            </c:strRef>
          </c:tx>
          <c:marker>
            <c:symbol val="none"/>
          </c:marker>
          <c:val>
            <c:numRef>
              <c:f>Hoja1!$K$21:$K$30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Hoja1!$L$20</c:f>
              <c:strCache>
                <c:ptCount val="1"/>
                <c:pt idx="0">
                  <c:v>VENTAS</c:v>
                </c:pt>
              </c:strCache>
            </c:strRef>
          </c:tx>
          <c:marker>
            <c:symbol val="none"/>
          </c:marker>
          <c:trendline>
            <c:trendlineType val="linear"/>
            <c:dispRSqr val="0"/>
            <c:dispEq val="1"/>
            <c:trendlineLbl>
              <c:layout/>
              <c:numFmt formatCode="General" sourceLinked="0"/>
            </c:trendlineLbl>
          </c:trendline>
          <c:val>
            <c:numRef>
              <c:f>Hoja1!$L$21:$L$30</c:f>
              <c:numCache>
                <c:formatCode>General</c:formatCode>
                <c:ptCount val="10"/>
                <c:pt idx="0">
                  <c:v>125000</c:v>
                </c:pt>
                <c:pt idx="1">
                  <c:v>163000</c:v>
                </c:pt>
                <c:pt idx="2">
                  <c:v>180000</c:v>
                </c:pt>
                <c:pt idx="3">
                  <c:v>140000</c:v>
                </c:pt>
                <c:pt idx="4">
                  <c:v>120000</c:v>
                </c:pt>
                <c:pt idx="5" formatCode="0">
                  <c:v>125185.81361378907</c:v>
                </c:pt>
                <c:pt idx="6" formatCode="0">
                  <c:v>130595.73275121948</c:v>
                </c:pt>
                <c:pt idx="7" formatCode="0">
                  <c:v>136239.44215791975</c:v>
                </c:pt>
                <c:pt idx="8" formatCode="0">
                  <c:v>142127.04510689949</c:v>
                </c:pt>
                <c:pt idx="9" formatCode="0">
                  <c:v>148269.0814852576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381248"/>
        <c:axId val="99502336"/>
      </c:lineChart>
      <c:catAx>
        <c:axId val="61381248"/>
        <c:scaling>
          <c:orientation val="minMax"/>
        </c:scaling>
        <c:delete val="0"/>
        <c:axPos val="b"/>
        <c:majorTickMark val="out"/>
        <c:minorTickMark val="none"/>
        <c:tickLblPos val="nextTo"/>
        <c:crossAx val="99502336"/>
        <c:crosses val="autoZero"/>
        <c:auto val="1"/>
        <c:lblAlgn val="ctr"/>
        <c:lblOffset val="100"/>
        <c:noMultiLvlLbl val="0"/>
      </c:catAx>
      <c:valAx>
        <c:axId val="99502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13812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19</xdr:row>
      <xdr:rowOff>109537</xdr:rowOff>
    </xdr:from>
    <xdr:to>
      <xdr:col>4</xdr:col>
      <xdr:colOff>171450</xdr:colOff>
      <xdr:row>33</xdr:row>
      <xdr:rowOff>185737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323850</xdr:colOff>
      <xdr:row>31</xdr:row>
      <xdr:rowOff>176212</xdr:rowOff>
    </xdr:from>
    <xdr:to>
      <xdr:col>16</xdr:col>
      <xdr:colOff>323850</xdr:colOff>
      <xdr:row>46</xdr:row>
      <xdr:rowOff>52387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8"/>
  <sheetViews>
    <sheetView tabSelected="1" workbookViewId="0">
      <selection activeCell="E5" sqref="E5"/>
    </sheetView>
  </sheetViews>
  <sheetFormatPr baseColWidth="10" defaultRowHeight="15" x14ac:dyDescent="0.25"/>
  <cols>
    <col min="1" max="1" width="25.85546875" customWidth="1"/>
    <col min="2" max="2" width="19.5703125" customWidth="1"/>
    <col min="5" max="5" width="11.42578125" style="5"/>
    <col min="9" max="9" width="24.28515625" customWidth="1"/>
    <col min="10" max="10" width="15.28515625" customWidth="1"/>
  </cols>
  <sheetData>
    <row r="1" spans="1:16" ht="15.75" thickBot="1" x14ac:dyDescent="0.3">
      <c r="A1" s="4" t="s">
        <v>0</v>
      </c>
      <c r="B1" s="20" t="s">
        <v>1</v>
      </c>
    </row>
    <row r="2" spans="1:16" ht="15.75" thickBot="1" x14ac:dyDescent="0.3">
      <c r="B2" s="12"/>
      <c r="C2" s="13" t="s">
        <v>17</v>
      </c>
      <c r="D2" s="14" t="s">
        <v>18</v>
      </c>
      <c r="E2" s="14" t="s">
        <v>41</v>
      </c>
      <c r="F2" s="14"/>
      <c r="I2" s="26" t="s">
        <v>19</v>
      </c>
      <c r="J2" s="27"/>
      <c r="L2" s="28" t="s">
        <v>23</v>
      </c>
      <c r="M2" s="29"/>
      <c r="N2" s="29"/>
      <c r="O2" s="29"/>
      <c r="P2" s="30"/>
    </row>
    <row r="3" spans="1:16" ht="15.75" thickBot="1" x14ac:dyDescent="0.3">
      <c r="A3" t="s">
        <v>22</v>
      </c>
      <c r="B3" s="43" t="s">
        <v>2</v>
      </c>
      <c r="C3" s="25">
        <v>0.62</v>
      </c>
      <c r="D3" s="15">
        <v>51</v>
      </c>
      <c r="E3" s="15">
        <v>35</v>
      </c>
      <c r="F3" s="15"/>
      <c r="I3" s="1"/>
      <c r="J3" s="1"/>
    </row>
    <row r="4" spans="1:16" x14ac:dyDescent="0.25">
      <c r="B4" s="43" t="s">
        <v>3</v>
      </c>
      <c r="C4" s="25">
        <v>0.06</v>
      </c>
      <c r="D4" s="15">
        <v>5</v>
      </c>
      <c r="E4" s="15">
        <v>20</v>
      </c>
      <c r="F4" s="15"/>
      <c r="I4" s="6" t="s">
        <v>20</v>
      </c>
      <c r="J4" s="7" t="s">
        <v>21</v>
      </c>
      <c r="L4" s="18" t="s">
        <v>24</v>
      </c>
      <c r="M4" s="13"/>
      <c r="N4" s="13" t="s">
        <v>31</v>
      </c>
      <c r="O4" s="13"/>
      <c r="P4" s="21">
        <v>0.25</v>
      </c>
    </row>
    <row r="5" spans="1:16" x14ac:dyDescent="0.25">
      <c r="B5" s="43" t="s">
        <v>4</v>
      </c>
      <c r="C5" s="3">
        <v>6</v>
      </c>
      <c r="D5" s="15">
        <v>7</v>
      </c>
      <c r="E5" s="15">
        <v>25</v>
      </c>
      <c r="F5" s="15"/>
      <c r="I5" s="8">
        <v>2005</v>
      </c>
      <c r="J5" s="9">
        <v>125000</v>
      </c>
      <c r="L5" s="8" t="s">
        <v>25</v>
      </c>
      <c r="M5" s="2"/>
      <c r="N5" s="2" t="s">
        <v>1</v>
      </c>
      <c r="O5" s="2"/>
      <c r="P5" s="22">
        <v>0.17</v>
      </c>
    </row>
    <row r="6" spans="1:16" x14ac:dyDescent="0.25">
      <c r="B6" s="43" t="s">
        <v>5</v>
      </c>
      <c r="C6" s="3">
        <v>7</v>
      </c>
      <c r="D6" s="15">
        <v>8</v>
      </c>
      <c r="E6" s="15">
        <v>10</v>
      </c>
      <c r="F6" s="15"/>
      <c r="I6" s="8">
        <f>+I5+1</f>
        <v>2006</v>
      </c>
      <c r="J6" s="9">
        <v>163000</v>
      </c>
      <c r="L6" s="8" t="s">
        <v>26</v>
      </c>
      <c r="M6" s="2"/>
      <c r="N6" s="2" t="s">
        <v>32</v>
      </c>
      <c r="O6" s="2"/>
      <c r="P6" s="22">
        <v>0.09</v>
      </c>
    </row>
    <row r="7" spans="1:16" x14ac:dyDescent="0.25">
      <c r="B7" s="43" t="s">
        <v>6</v>
      </c>
      <c r="C7" s="3">
        <v>2</v>
      </c>
      <c r="D7" s="15">
        <v>6</v>
      </c>
      <c r="E7" s="15">
        <v>10</v>
      </c>
      <c r="F7" s="15"/>
      <c r="I7" s="8">
        <f t="shared" ref="I7:I11" si="0">+I6+1</f>
        <v>2007</v>
      </c>
      <c r="J7" s="9">
        <v>180000</v>
      </c>
      <c r="L7" s="8" t="s">
        <v>27</v>
      </c>
      <c r="M7" s="2"/>
      <c r="N7" s="2" t="s">
        <v>33</v>
      </c>
      <c r="O7" s="2"/>
      <c r="P7" s="22">
        <v>0.1</v>
      </c>
    </row>
    <row r="8" spans="1:16" x14ac:dyDescent="0.25">
      <c r="B8" s="8" t="s">
        <v>7</v>
      </c>
      <c r="C8" s="3">
        <v>2</v>
      </c>
      <c r="D8" s="15">
        <v>3</v>
      </c>
      <c r="E8" s="15">
        <v>0</v>
      </c>
      <c r="F8" s="15"/>
      <c r="I8" s="8">
        <f t="shared" si="0"/>
        <v>2008</v>
      </c>
      <c r="J8" s="9">
        <v>140000</v>
      </c>
      <c r="L8" s="8" t="s">
        <v>28</v>
      </c>
      <c r="M8" s="2"/>
      <c r="N8" s="2" t="s">
        <v>35</v>
      </c>
      <c r="O8" s="2"/>
      <c r="P8" s="22">
        <v>0.04</v>
      </c>
    </row>
    <row r="9" spans="1:16" x14ac:dyDescent="0.25">
      <c r="B9" s="8" t="s">
        <v>8</v>
      </c>
      <c r="C9" s="3">
        <v>1</v>
      </c>
      <c r="D9" s="15">
        <v>2</v>
      </c>
      <c r="E9" s="15">
        <v>0</v>
      </c>
      <c r="F9" s="15"/>
      <c r="I9" s="8">
        <f t="shared" si="0"/>
        <v>2009</v>
      </c>
      <c r="J9" s="9">
        <v>100000</v>
      </c>
      <c r="L9" s="8" t="s">
        <v>29</v>
      </c>
      <c r="M9" s="2"/>
      <c r="N9" s="2" t="s">
        <v>34</v>
      </c>
      <c r="O9" s="2"/>
      <c r="P9" s="22">
        <v>0.1</v>
      </c>
    </row>
    <row r="10" spans="1:16" ht="15.75" thickBot="1" x14ac:dyDescent="0.3">
      <c r="B10" s="8" t="s">
        <v>9</v>
      </c>
      <c r="C10" s="3">
        <v>2</v>
      </c>
      <c r="D10" s="15">
        <v>2</v>
      </c>
      <c r="E10" s="15">
        <v>0</v>
      </c>
      <c r="F10" s="15"/>
      <c r="I10" s="8">
        <f t="shared" si="0"/>
        <v>2010</v>
      </c>
      <c r="J10" s="9">
        <v>110000</v>
      </c>
      <c r="L10" s="10" t="s">
        <v>30</v>
      </c>
      <c r="M10" s="19"/>
      <c r="N10" s="19" t="s">
        <v>1</v>
      </c>
      <c r="O10" s="19" t="s">
        <v>4</v>
      </c>
      <c r="P10" s="23">
        <v>0.08</v>
      </c>
    </row>
    <row r="11" spans="1:16" ht="15.75" thickBot="1" x14ac:dyDescent="0.3">
      <c r="B11" s="8" t="s">
        <v>10</v>
      </c>
      <c r="C11" s="3">
        <v>1</v>
      </c>
      <c r="D11" s="15">
        <v>1</v>
      </c>
      <c r="E11" s="15">
        <v>0</v>
      </c>
      <c r="F11" s="15"/>
      <c r="I11" s="10">
        <f t="shared" si="0"/>
        <v>2011</v>
      </c>
      <c r="J11" s="11">
        <v>120000</v>
      </c>
      <c r="O11" s="18" t="s">
        <v>2</v>
      </c>
      <c r="P11" s="24">
        <v>0.06</v>
      </c>
    </row>
    <row r="12" spans="1:16" ht="15.75" thickBot="1" x14ac:dyDescent="0.3">
      <c r="B12" s="8" t="s">
        <v>11</v>
      </c>
      <c r="C12" s="3">
        <v>2</v>
      </c>
      <c r="D12" s="15">
        <v>3</v>
      </c>
      <c r="E12" s="15">
        <v>0</v>
      </c>
      <c r="F12" s="15"/>
      <c r="O12" s="10" t="s">
        <v>36</v>
      </c>
      <c r="P12" s="23">
        <v>0.11</v>
      </c>
    </row>
    <row r="13" spans="1:16" x14ac:dyDescent="0.25">
      <c r="B13" s="8" t="s">
        <v>12</v>
      </c>
      <c r="C13" s="3">
        <v>1</v>
      </c>
      <c r="D13" s="15">
        <v>2</v>
      </c>
      <c r="E13" s="15">
        <v>0</v>
      </c>
      <c r="F13" s="15"/>
    </row>
    <row r="14" spans="1:16" x14ac:dyDescent="0.25">
      <c r="B14" s="8" t="s">
        <v>13</v>
      </c>
      <c r="C14" s="3">
        <v>3</v>
      </c>
      <c r="D14" s="15">
        <v>3</v>
      </c>
      <c r="E14" s="15">
        <v>0</v>
      </c>
      <c r="F14" s="15"/>
    </row>
    <row r="15" spans="1:16" x14ac:dyDescent="0.25">
      <c r="B15" s="8" t="s">
        <v>14</v>
      </c>
      <c r="C15" s="3">
        <v>1</v>
      </c>
      <c r="D15" s="15">
        <v>1</v>
      </c>
      <c r="E15" s="15">
        <v>0</v>
      </c>
      <c r="F15" s="15"/>
    </row>
    <row r="16" spans="1:16" x14ac:dyDescent="0.25">
      <c r="B16" s="8" t="s">
        <v>15</v>
      </c>
      <c r="C16" s="3">
        <v>1</v>
      </c>
      <c r="D16" s="15"/>
      <c r="E16" s="15">
        <v>0</v>
      </c>
      <c r="F16" s="15"/>
    </row>
    <row r="17" spans="1:17" ht="15.75" thickBot="1" x14ac:dyDescent="0.3">
      <c r="B17" s="10" t="s">
        <v>16</v>
      </c>
      <c r="C17" s="16">
        <v>3</v>
      </c>
      <c r="D17" s="17">
        <v>6</v>
      </c>
      <c r="E17" s="17">
        <v>0</v>
      </c>
      <c r="F17" s="17"/>
    </row>
    <row r="18" spans="1:17" ht="15.75" thickBot="1" x14ac:dyDescent="0.3"/>
    <row r="19" spans="1:17" ht="15.75" thickBot="1" x14ac:dyDescent="0.3">
      <c r="A19" s="12" t="s">
        <v>39</v>
      </c>
      <c r="B19" s="32"/>
      <c r="C19" s="32"/>
      <c r="D19" s="32"/>
      <c r="E19" s="32"/>
      <c r="F19" s="32"/>
      <c r="G19" s="32"/>
      <c r="H19" s="32"/>
      <c r="I19" s="33"/>
      <c r="J19" s="12"/>
      <c r="K19" s="32"/>
      <c r="L19" s="32"/>
      <c r="M19" s="32"/>
      <c r="N19" s="32"/>
      <c r="O19" s="32"/>
      <c r="P19" s="32"/>
      <c r="Q19" s="33"/>
    </row>
    <row r="20" spans="1:17" x14ac:dyDescent="0.25">
      <c r="A20" s="34"/>
      <c r="B20" s="5"/>
      <c r="C20" s="5"/>
      <c r="D20" s="5"/>
      <c r="F20" s="5"/>
      <c r="G20" s="5"/>
      <c r="H20" s="5"/>
      <c r="I20" s="35"/>
      <c r="J20" s="34"/>
      <c r="K20" s="6" t="s">
        <v>20</v>
      </c>
      <c r="L20" s="7" t="s">
        <v>21</v>
      </c>
      <c r="M20" s="5"/>
      <c r="N20" s="5"/>
      <c r="O20" s="5"/>
      <c r="P20" s="5"/>
      <c r="Q20" s="35"/>
    </row>
    <row r="21" spans="1:17" x14ac:dyDescent="0.25">
      <c r="A21" s="34"/>
      <c r="B21" s="5"/>
      <c r="C21" s="5"/>
      <c r="D21" s="5"/>
      <c r="F21" s="5"/>
      <c r="G21" s="5"/>
      <c r="H21" s="5"/>
      <c r="I21" s="35"/>
      <c r="J21" s="34">
        <v>1</v>
      </c>
      <c r="K21" s="8">
        <v>2005</v>
      </c>
      <c r="L21" s="9">
        <v>125000</v>
      </c>
      <c r="M21" s="5">
        <f>+L22-L21</f>
        <v>38000</v>
      </c>
      <c r="N21" s="40">
        <f>+M21/L21</f>
        <v>0.30399999999999999</v>
      </c>
      <c r="O21" s="5"/>
      <c r="P21" s="5"/>
      <c r="Q21" s="35"/>
    </row>
    <row r="22" spans="1:17" x14ac:dyDescent="0.25">
      <c r="A22" s="34"/>
      <c r="B22" s="5"/>
      <c r="C22" s="5"/>
      <c r="D22" s="5"/>
      <c r="F22" s="5"/>
      <c r="G22" s="5"/>
      <c r="H22" s="5"/>
      <c r="I22" s="35"/>
      <c r="J22" s="34">
        <f>+J21+1</f>
        <v>2</v>
      </c>
      <c r="K22" s="8">
        <f>+K21+1</f>
        <v>2006</v>
      </c>
      <c r="L22" s="9">
        <v>163000</v>
      </c>
      <c r="M22" s="5">
        <f>+L23-L22</f>
        <v>17000</v>
      </c>
      <c r="N22" s="40">
        <f>+M22/L22</f>
        <v>0.10429447852760736</v>
      </c>
      <c r="O22" s="41">
        <f>SUM(N21:N24)</f>
        <v>4.3215113448242304E-2</v>
      </c>
      <c r="P22" s="5"/>
      <c r="Q22" s="35"/>
    </row>
    <row r="23" spans="1:17" x14ac:dyDescent="0.25">
      <c r="A23" s="34"/>
      <c r="B23" s="5"/>
      <c r="C23" s="5"/>
      <c r="D23" s="5"/>
      <c r="F23" s="5"/>
      <c r="G23" s="5"/>
      <c r="H23" s="5"/>
      <c r="I23" s="35"/>
      <c r="J23" s="34">
        <f t="shared" ref="J23:J30" si="1">+J22+1</f>
        <v>3</v>
      </c>
      <c r="K23" s="8">
        <f t="shared" ref="K23:K27" si="2">+K22+1</f>
        <v>2007</v>
      </c>
      <c r="L23" s="9">
        <v>180000</v>
      </c>
      <c r="M23" s="5">
        <f>+L24-L23</f>
        <v>-40000</v>
      </c>
      <c r="N23" s="40">
        <f>+M23/L23</f>
        <v>-0.22222222222222221</v>
      </c>
      <c r="O23" s="5"/>
      <c r="P23" s="5"/>
      <c r="Q23" s="35"/>
    </row>
    <row r="24" spans="1:17" x14ac:dyDescent="0.25">
      <c r="A24" s="34"/>
      <c r="B24" s="5"/>
      <c r="C24" s="5"/>
      <c r="D24" s="5"/>
      <c r="F24" s="5"/>
      <c r="G24" s="5"/>
      <c r="H24" s="5"/>
      <c r="I24" s="35"/>
      <c r="J24" s="34">
        <f t="shared" si="1"/>
        <v>4</v>
      </c>
      <c r="K24" s="8">
        <f t="shared" si="2"/>
        <v>2008</v>
      </c>
      <c r="L24" s="9">
        <v>140000</v>
      </c>
      <c r="M24" s="5">
        <f>+L25-L24</f>
        <v>-20000</v>
      </c>
      <c r="N24" s="40">
        <f>+M24/L24</f>
        <v>-0.14285714285714285</v>
      </c>
      <c r="O24" s="5"/>
      <c r="P24" s="5"/>
      <c r="Q24" s="35"/>
    </row>
    <row r="25" spans="1:17" ht="15.75" thickBot="1" x14ac:dyDescent="0.3">
      <c r="A25" s="34"/>
      <c r="B25" s="5"/>
      <c r="C25" s="5"/>
      <c r="D25" s="5"/>
      <c r="F25" s="5"/>
      <c r="G25" s="5"/>
      <c r="H25" s="5"/>
      <c r="I25" s="35"/>
      <c r="J25" s="34">
        <f t="shared" si="1"/>
        <v>5</v>
      </c>
      <c r="K25" s="10">
        <v>2011</v>
      </c>
      <c r="L25" s="11">
        <v>120000</v>
      </c>
      <c r="M25" s="42">
        <f>+L25*$O$22</f>
        <v>5185.813613789076</v>
      </c>
      <c r="N25" s="40">
        <f>+M25/L25</f>
        <v>4.3215113448242304E-2</v>
      </c>
      <c r="O25" s="5"/>
      <c r="P25" s="5"/>
      <c r="Q25" s="35"/>
    </row>
    <row r="26" spans="1:17" x14ac:dyDescent="0.25">
      <c r="A26" s="34"/>
      <c r="B26" s="5"/>
      <c r="C26" s="5"/>
      <c r="D26" s="5"/>
      <c r="F26" s="5"/>
      <c r="G26" s="5"/>
      <c r="H26" s="5"/>
      <c r="I26" s="35"/>
      <c r="J26" s="34">
        <f t="shared" si="1"/>
        <v>6</v>
      </c>
      <c r="K26" s="8">
        <f>+K25+1</f>
        <v>2012</v>
      </c>
      <c r="L26" s="39">
        <f>+L25+M25</f>
        <v>125185.81361378907</v>
      </c>
      <c r="M26" s="42">
        <f t="shared" ref="M26:M30" si="3">+L26*$O$22</f>
        <v>5409.91913743041</v>
      </c>
      <c r="N26" s="5"/>
      <c r="O26" s="5"/>
      <c r="P26" s="5"/>
      <c r="Q26" s="35"/>
    </row>
    <row r="27" spans="1:17" x14ac:dyDescent="0.25">
      <c r="A27" s="34"/>
      <c r="B27" s="5"/>
      <c r="C27" s="5"/>
      <c r="D27" s="5"/>
      <c r="F27" s="5"/>
      <c r="G27" s="5"/>
      <c r="H27" s="5"/>
      <c r="I27" s="35"/>
      <c r="J27" s="34">
        <f t="shared" si="1"/>
        <v>7</v>
      </c>
      <c r="K27" s="8">
        <f t="shared" ref="K27:K30" si="4">+K26+1</f>
        <v>2013</v>
      </c>
      <c r="L27" s="42">
        <f>+L26+M26</f>
        <v>130595.73275121948</v>
      </c>
      <c r="M27" s="42">
        <f t="shared" si="3"/>
        <v>5643.7094067002827</v>
      </c>
      <c r="N27" s="5"/>
      <c r="O27" s="5"/>
      <c r="P27" s="5"/>
      <c r="Q27" s="35"/>
    </row>
    <row r="28" spans="1:17" x14ac:dyDescent="0.25">
      <c r="A28" s="34"/>
      <c r="B28" s="5"/>
      <c r="C28" s="5"/>
      <c r="D28" s="5"/>
      <c r="F28" s="5"/>
      <c r="G28" s="5"/>
      <c r="H28" s="5"/>
      <c r="I28" s="35"/>
      <c r="J28" s="34">
        <f t="shared" si="1"/>
        <v>8</v>
      </c>
      <c r="K28" s="8">
        <f t="shared" si="4"/>
        <v>2014</v>
      </c>
      <c r="L28" s="42">
        <f>+M27+L27</f>
        <v>136239.44215791975</v>
      </c>
      <c r="M28" s="42">
        <f t="shared" si="3"/>
        <v>5887.6029489797475</v>
      </c>
      <c r="N28" s="5"/>
      <c r="O28" s="5"/>
      <c r="P28" s="5"/>
      <c r="Q28" s="35"/>
    </row>
    <row r="29" spans="1:17" x14ac:dyDescent="0.25">
      <c r="A29" s="34"/>
      <c r="B29" s="5"/>
      <c r="C29" s="5"/>
      <c r="D29" s="5"/>
      <c r="F29" s="5"/>
      <c r="G29" s="5"/>
      <c r="H29" s="5"/>
      <c r="I29" s="35"/>
      <c r="J29" s="34">
        <f t="shared" si="1"/>
        <v>9</v>
      </c>
      <c r="K29" s="8">
        <f t="shared" si="4"/>
        <v>2015</v>
      </c>
      <c r="L29" s="42">
        <f>+L28+M28</f>
        <v>142127.04510689949</v>
      </c>
      <c r="M29" s="42">
        <f t="shared" si="3"/>
        <v>6142.0363783581124</v>
      </c>
      <c r="N29" s="5"/>
      <c r="O29" s="5"/>
      <c r="P29" s="5"/>
      <c r="Q29" s="35"/>
    </row>
    <row r="30" spans="1:17" x14ac:dyDescent="0.25">
      <c r="A30" s="34"/>
      <c r="B30" s="5"/>
      <c r="C30" s="5"/>
      <c r="D30" s="5"/>
      <c r="F30" s="5"/>
      <c r="G30" s="5"/>
      <c r="H30" s="5"/>
      <c r="I30" s="35"/>
      <c r="J30" s="34">
        <f t="shared" si="1"/>
        <v>10</v>
      </c>
      <c r="K30" s="8">
        <f t="shared" si="4"/>
        <v>2016</v>
      </c>
      <c r="L30" s="42">
        <f>+M29+L29</f>
        <v>148269.0814852576</v>
      </c>
      <c r="M30" s="42">
        <f t="shared" si="3"/>
        <v>6407.4651772520901</v>
      </c>
      <c r="N30" s="5"/>
      <c r="O30" s="5"/>
      <c r="P30" s="5"/>
      <c r="Q30" s="35"/>
    </row>
    <row r="31" spans="1:17" x14ac:dyDescent="0.25">
      <c r="A31" s="34"/>
      <c r="B31" s="5"/>
      <c r="C31" s="5"/>
      <c r="D31" s="5"/>
      <c r="F31" s="5"/>
      <c r="G31" s="5"/>
      <c r="H31" s="5"/>
      <c r="I31" s="35"/>
      <c r="J31" s="34"/>
      <c r="K31" s="5"/>
      <c r="L31" s="5"/>
      <c r="M31" s="5"/>
      <c r="N31" s="5"/>
      <c r="O31" s="5"/>
      <c r="P31" s="5"/>
      <c r="Q31" s="35"/>
    </row>
    <row r="32" spans="1:17" x14ac:dyDescent="0.25">
      <c r="A32" s="34"/>
      <c r="B32" s="5"/>
      <c r="C32" s="5"/>
      <c r="D32" s="5"/>
      <c r="F32" s="5"/>
      <c r="G32" s="5"/>
      <c r="H32" s="5"/>
      <c r="I32" s="35"/>
      <c r="J32" s="34"/>
      <c r="K32" s="5"/>
      <c r="L32" s="5"/>
      <c r="M32" s="5"/>
      <c r="N32" s="5"/>
      <c r="O32" s="5"/>
      <c r="P32" s="5"/>
      <c r="Q32" s="35"/>
    </row>
    <row r="33" spans="1:17" x14ac:dyDescent="0.25">
      <c r="A33" s="34"/>
      <c r="B33" s="5"/>
      <c r="C33" s="5"/>
      <c r="D33" s="5"/>
      <c r="F33" s="5"/>
      <c r="G33" s="5"/>
      <c r="H33" s="5"/>
      <c r="I33" s="35"/>
      <c r="J33" s="34"/>
      <c r="K33" s="5" t="s">
        <v>38</v>
      </c>
      <c r="L33" s="5" t="s">
        <v>38</v>
      </c>
      <c r="M33" s="5" t="s">
        <v>38</v>
      </c>
      <c r="N33" s="35" t="s">
        <v>38</v>
      </c>
      <c r="O33" s="5"/>
      <c r="P33" s="5"/>
      <c r="Q33" s="35"/>
    </row>
    <row r="34" spans="1:17" x14ac:dyDescent="0.25">
      <c r="A34" s="34"/>
      <c r="B34" s="5"/>
      <c r="C34" s="5"/>
      <c r="D34" s="5"/>
      <c r="F34" s="5"/>
      <c r="G34" s="5"/>
      <c r="H34" s="5"/>
      <c r="I34" s="35"/>
      <c r="J34" s="34"/>
      <c r="K34" s="5"/>
      <c r="L34" s="5"/>
      <c r="M34" s="5"/>
      <c r="N34" s="5"/>
      <c r="O34" s="5"/>
      <c r="P34" s="5"/>
      <c r="Q34" s="35"/>
    </row>
    <row r="35" spans="1:17" x14ac:dyDescent="0.25">
      <c r="A35" s="34"/>
      <c r="B35" s="5"/>
      <c r="C35" s="5"/>
      <c r="D35" s="5"/>
      <c r="F35" s="5"/>
      <c r="G35" s="5"/>
      <c r="H35" s="5"/>
      <c r="I35" s="35"/>
      <c r="J35" s="34"/>
      <c r="K35" s="5"/>
      <c r="L35" s="5"/>
      <c r="M35" s="5"/>
      <c r="N35" s="5"/>
      <c r="O35" s="5"/>
      <c r="P35" s="5"/>
      <c r="Q35" s="35"/>
    </row>
    <row r="36" spans="1:17" ht="15.75" thickBot="1" x14ac:dyDescent="0.3">
      <c r="A36" s="34"/>
      <c r="B36" s="5"/>
      <c r="C36" s="5" t="s">
        <v>37</v>
      </c>
      <c r="D36" s="5"/>
      <c r="F36" s="5" t="s">
        <v>40</v>
      </c>
      <c r="G36" s="5"/>
      <c r="H36" s="5"/>
      <c r="I36" s="35"/>
      <c r="J36" s="34"/>
      <c r="K36" s="5"/>
      <c r="L36" s="5"/>
      <c r="M36" s="5"/>
      <c r="N36" s="5"/>
      <c r="O36" s="5"/>
      <c r="P36" s="5"/>
      <c r="Q36" s="35"/>
    </row>
    <row r="37" spans="1:17" x14ac:dyDescent="0.25">
      <c r="A37" s="34"/>
      <c r="B37" s="5"/>
      <c r="C37" s="6" t="s">
        <v>20</v>
      </c>
      <c r="D37" s="7" t="s">
        <v>21</v>
      </c>
      <c r="F37" s="5">
        <v>-3300</v>
      </c>
      <c r="G37" s="5">
        <v>10</v>
      </c>
      <c r="H37" s="5">
        <v>155500</v>
      </c>
      <c r="I37" s="35">
        <f>(F37*G37)+H37</f>
        <v>122500</v>
      </c>
      <c r="J37" s="34"/>
      <c r="K37" s="5"/>
      <c r="L37" s="5"/>
      <c r="M37" s="5"/>
      <c r="N37" s="5"/>
      <c r="O37" s="5"/>
      <c r="P37" s="5"/>
      <c r="Q37" s="35"/>
    </row>
    <row r="38" spans="1:17" x14ac:dyDescent="0.25">
      <c r="A38" s="34"/>
      <c r="B38" s="5">
        <v>1</v>
      </c>
      <c r="C38" s="2">
        <v>2005</v>
      </c>
      <c r="D38" s="2">
        <v>125000</v>
      </c>
      <c r="F38" s="5"/>
      <c r="G38" s="5"/>
      <c r="H38" s="5"/>
      <c r="I38" s="35"/>
      <c r="J38" s="34"/>
      <c r="K38" s="5"/>
      <c r="L38" s="5"/>
      <c r="M38" s="5"/>
      <c r="N38" s="5"/>
      <c r="O38" s="5"/>
      <c r="P38" s="5"/>
      <c r="Q38" s="35"/>
    </row>
    <row r="39" spans="1:17" x14ac:dyDescent="0.25">
      <c r="A39" s="34"/>
      <c r="B39" s="5">
        <f>+B38+1</f>
        <v>2</v>
      </c>
      <c r="C39" s="2">
        <f>+C38+1</f>
        <v>2006</v>
      </c>
      <c r="D39" s="2">
        <v>163000</v>
      </c>
      <c r="F39" s="5"/>
      <c r="G39" s="5"/>
      <c r="H39" s="5"/>
      <c r="I39" s="35"/>
      <c r="J39" s="34"/>
      <c r="K39" s="5"/>
      <c r="L39" s="5"/>
      <c r="M39" s="5"/>
      <c r="N39" s="5"/>
      <c r="O39" s="5"/>
      <c r="P39" s="5"/>
      <c r="Q39" s="35"/>
    </row>
    <row r="40" spans="1:17" x14ac:dyDescent="0.25">
      <c r="A40" s="34"/>
      <c r="B40" s="5">
        <f t="shared" ref="B40:B47" si="5">+B39+1</f>
        <v>3</v>
      </c>
      <c r="C40" s="2">
        <f t="shared" ref="C40:C41" si="6">+C39+1</f>
        <v>2007</v>
      </c>
      <c r="D40" s="2">
        <v>180000</v>
      </c>
      <c r="F40" s="5"/>
      <c r="G40" s="5"/>
      <c r="H40" s="5"/>
      <c r="I40" s="35"/>
      <c r="J40" s="34"/>
      <c r="K40" s="5"/>
      <c r="L40" s="5"/>
      <c r="M40" s="5"/>
      <c r="N40" s="5"/>
      <c r="O40" s="5"/>
      <c r="P40" s="5"/>
      <c r="Q40" s="35"/>
    </row>
    <row r="41" spans="1:17" x14ac:dyDescent="0.25">
      <c r="A41" s="34"/>
      <c r="B41" s="5">
        <f t="shared" si="5"/>
        <v>4</v>
      </c>
      <c r="C41" s="2">
        <f t="shared" si="6"/>
        <v>2008</v>
      </c>
      <c r="D41" s="2">
        <v>140000</v>
      </c>
      <c r="F41" s="5"/>
      <c r="G41" s="5"/>
      <c r="H41" s="5"/>
      <c r="I41" s="35"/>
      <c r="J41" s="34"/>
      <c r="K41" s="5"/>
      <c r="L41" s="5"/>
      <c r="M41" s="5"/>
      <c r="N41" s="5"/>
      <c r="O41" s="5"/>
      <c r="P41" s="5"/>
      <c r="Q41" s="35"/>
    </row>
    <row r="42" spans="1:17" x14ac:dyDescent="0.25">
      <c r="A42" s="34"/>
      <c r="B42" s="5">
        <f t="shared" si="5"/>
        <v>5</v>
      </c>
      <c r="C42" s="2">
        <v>2011</v>
      </c>
      <c r="D42" s="2">
        <v>120000</v>
      </c>
      <c r="F42" s="5"/>
      <c r="G42" s="5"/>
      <c r="H42" s="5"/>
      <c r="I42" s="35"/>
      <c r="J42" s="34"/>
      <c r="K42" s="5"/>
      <c r="L42" s="5"/>
      <c r="M42" s="5"/>
      <c r="N42" s="5"/>
      <c r="O42" s="5"/>
      <c r="P42" s="5"/>
      <c r="Q42" s="35"/>
    </row>
    <row r="43" spans="1:17" x14ac:dyDescent="0.25">
      <c r="A43" s="34"/>
      <c r="B43" s="5">
        <f t="shared" si="5"/>
        <v>6</v>
      </c>
      <c r="C43" s="2">
        <v>2012</v>
      </c>
      <c r="D43" s="31">
        <v>135700</v>
      </c>
      <c r="F43" s="5"/>
      <c r="G43" s="5"/>
      <c r="H43" s="5"/>
      <c r="I43" s="35"/>
      <c r="J43" s="34"/>
      <c r="K43" s="5"/>
      <c r="L43" s="5"/>
      <c r="M43" s="5"/>
      <c r="N43" s="5"/>
      <c r="O43" s="5"/>
      <c r="P43" s="5"/>
      <c r="Q43" s="35"/>
    </row>
    <row r="44" spans="1:17" x14ac:dyDescent="0.25">
      <c r="A44" s="34"/>
      <c r="B44" s="5">
        <f t="shared" si="5"/>
        <v>7</v>
      </c>
      <c r="C44" s="2">
        <f>+C43+1</f>
        <v>2013</v>
      </c>
      <c r="D44" s="31">
        <v>132400</v>
      </c>
      <c r="F44" s="5"/>
      <c r="G44" s="5"/>
      <c r="H44" s="5"/>
      <c r="I44" s="35"/>
      <c r="J44" s="34"/>
      <c r="K44" s="5"/>
      <c r="L44" s="5"/>
      <c r="M44" s="5"/>
      <c r="N44" s="5"/>
      <c r="O44" s="5"/>
      <c r="P44" s="5"/>
      <c r="Q44" s="35"/>
    </row>
    <row r="45" spans="1:17" x14ac:dyDescent="0.25">
      <c r="A45" s="34"/>
      <c r="B45" s="5">
        <f t="shared" si="5"/>
        <v>8</v>
      </c>
      <c r="C45" s="2">
        <f t="shared" ref="C45:C47" si="7">+C44+1</f>
        <v>2014</v>
      </c>
      <c r="D45" s="31">
        <v>129100</v>
      </c>
      <c r="F45" s="5"/>
      <c r="G45" s="5"/>
      <c r="H45" s="5"/>
      <c r="I45" s="35"/>
      <c r="J45" s="34"/>
      <c r="K45" s="5"/>
      <c r="L45" s="5"/>
      <c r="M45" s="5"/>
      <c r="N45" s="5"/>
      <c r="O45" s="5"/>
      <c r="P45" s="5"/>
      <c r="Q45" s="35"/>
    </row>
    <row r="46" spans="1:17" x14ac:dyDescent="0.25">
      <c r="A46" s="34"/>
      <c r="B46" s="5">
        <f t="shared" si="5"/>
        <v>9</v>
      </c>
      <c r="C46" s="2">
        <f t="shared" si="7"/>
        <v>2015</v>
      </c>
      <c r="D46" s="31">
        <v>125800</v>
      </c>
      <c r="F46" s="5"/>
      <c r="G46" s="5"/>
      <c r="H46" s="5"/>
      <c r="I46" s="35"/>
      <c r="J46" s="34"/>
      <c r="K46" s="5"/>
      <c r="L46" s="5"/>
      <c r="M46" s="5"/>
      <c r="N46" s="5"/>
      <c r="O46" s="5"/>
      <c r="P46" s="5"/>
      <c r="Q46" s="35"/>
    </row>
    <row r="47" spans="1:17" ht="15.75" thickBot="1" x14ac:dyDescent="0.3">
      <c r="A47" s="34"/>
      <c r="B47" s="5">
        <f t="shared" si="5"/>
        <v>10</v>
      </c>
      <c r="C47" s="2">
        <f t="shared" si="7"/>
        <v>2016</v>
      </c>
      <c r="D47" s="31">
        <v>122500</v>
      </c>
      <c r="F47" s="5"/>
      <c r="G47" s="5"/>
      <c r="H47" s="5"/>
      <c r="I47" s="35"/>
      <c r="J47" s="36"/>
      <c r="K47" s="37"/>
      <c r="L47" s="37"/>
      <c r="M47" s="37"/>
      <c r="N47" s="37"/>
      <c r="O47" s="37"/>
      <c r="P47" s="37"/>
      <c r="Q47" s="38"/>
    </row>
    <row r="48" spans="1:17" ht="15.75" thickBot="1" x14ac:dyDescent="0.3">
      <c r="A48" s="36"/>
      <c r="B48" s="37"/>
      <c r="C48" s="37"/>
      <c r="D48" s="37"/>
      <c r="E48" s="37"/>
      <c r="F48" s="37"/>
      <c r="G48" s="37"/>
      <c r="H48" s="37"/>
      <c r="I48" s="38"/>
    </row>
  </sheetData>
  <mergeCells count="2">
    <mergeCell ref="I2:J2"/>
    <mergeCell ref="L2:P2"/>
  </mergeCells>
  <pageMargins left="0.7" right="0.7" top="0.75" bottom="0.75" header="0.3" footer="0.3"/>
  <pageSetup orientation="portrait" r:id="rId1"/>
  <ignoredErrors>
    <ignoredError sqref="L28:L29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2012-09-26T23:04:06Z</dcterms:created>
  <dcterms:modified xsi:type="dcterms:W3CDTF">2012-10-04T01:38:35Z</dcterms:modified>
</cp:coreProperties>
</file>