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270" windowWidth="14115" windowHeight="4950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E30" i="1" l="1"/>
  <c r="D31" i="1"/>
  <c r="D30" i="1"/>
  <c r="D27" i="1"/>
  <c r="E27" i="1"/>
  <c r="D28" i="1"/>
  <c r="D23" i="1" l="1"/>
  <c r="D24" i="1" l="1"/>
  <c r="F23" i="1"/>
  <c r="F24" i="1"/>
  <c r="D11" i="1"/>
  <c r="AF24" i="1" l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D15" i="1"/>
  <c r="D14" i="1"/>
  <c r="D13" i="1"/>
  <c r="D12" i="1"/>
  <c r="D10" i="1"/>
  <c r="D9" i="1"/>
  <c r="D8" i="1"/>
  <c r="D7" i="1"/>
  <c r="N24" i="1"/>
  <c r="M24" i="1"/>
  <c r="L24" i="1"/>
  <c r="K24" i="1"/>
  <c r="J24" i="1"/>
  <c r="I24" i="1"/>
  <c r="H24" i="1"/>
  <c r="G24" i="1"/>
  <c r="AF5" i="1" l="1"/>
  <c r="AF6" i="1"/>
  <c r="AF7" i="1"/>
  <c r="AF8" i="1"/>
  <c r="AF9" i="1"/>
  <c r="AF10" i="1"/>
  <c r="AF4" i="1"/>
  <c r="AD5" i="1"/>
  <c r="AD6" i="1"/>
  <c r="AD7" i="1"/>
  <c r="AD4" i="1"/>
  <c r="AB5" i="1"/>
  <c r="AB6" i="1"/>
  <c r="AB7" i="1"/>
  <c r="AB8" i="1"/>
  <c r="AB9" i="1"/>
  <c r="AB10" i="1"/>
  <c r="AB4" i="1"/>
  <c r="Z5" i="1"/>
  <c r="Z6" i="1"/>
  <c r="Z7" i="1"/>
  <c r="Z8" i="1"/>
  <c r="Z9" i="1"/>
  <c r="Z10" i="1"/>
  <c r="Z4" i="1"/>
  <c r="X5" i="1"/>
  <c r="X6" i="1"/>
  <c r="X7" i="1"/>
  <c r="X8" i="1"/>
  <c r="X9" i="1"/>
  <c r="X10" i="1"/>
  <c r="X4" i="1"/>
  <c r="V5" i="1"/>
  <c r="V6" i="1"/>
  <c r="V7" i="1"/>
  <c r="V8" i="1"/>
  <c r="V9" i="1"/>
  <c r="V10" i="1"/>
  <c r="V4" i="1"/>
  <c r="T5" i="1" l="1"/>
  <c r="T6" i="1"/>
  <c r="T7" i="1"/>
  <c r="T8" i="1"/>
  <c r="T9" i="1"/>
  <c r="T10" i="1"/>
  <c r="T4" i="1"/>
  <c r="R5" i="1"/>
  <c r="R6" i="1"/>
  <c r="R7" i="1"/>
  <c r="R8" i="1"/>
  <c r="R9" i="1"/>
  <c r="R10" i="1"/>
  <c r="R4" i="1"/>
  <c r="P5" i="1"/>
  <c r="P6" i="1"/>
  <c r="P7" i="1"/>
  <c r="P8" i="1"/>
  <c r="P9" i="1"/>
  <c r="P10" i="1"/>
  <c r="P4" i="1"/>
  <c r="N5" i="1"/>
  <c r="N6" i="1"/>
  <c r="N7" i="1"/>
  <c r="N8" i="1"/>
  <c r="N9" i="1"/>
  <c r="N10" i="1"/>
  <c r="N4" i="1"/>
  <c r="L5" i="1" l="1"/>
  <c r="L6" i="1"/>
  <c r="L7" i="1"/>
  <c r="L8" i="1"/>
  <c r="L9" i="1"/>
  <c r="L10" i="1"/>
  <c r="L11" i="1"/>
  <c r="L12" i="1"/>
  <c r="L13" i="1"/>
  <c r="L14" i="1"/>
  <c r="L15" i="1"/>
  <c r="L4" i="1"/>
  <c r="J5" i="1"/>
  <c r="J6" i="1"/>
  <c r="J7" i="1"/>
  <c r="J8" i="1"/>
  <c r="J9" i="1"/>
  <c r="J10" i="1"/>
  <c r="J11" i="1"/>
  <c r="J12" i="1"/>
  <c r="J13" i="1"/>
  <c r="J14" i="1"/>
  <c r="J15" i="1"/>
  <c r="J4" i="1"/>
  <c r="H5" i="1"/>
  <c r="H6" i="1"/>
  <c r="H7" i="1"/>
  <c r="H8" i="1"/>
  <c r="H9" i="1"/>
  <c r="H10" i="1"/>
  <c r="H11" i="1"/>
  <c r="H12" i="1"/>
  <c r="H13" i="1"/>
  <c r="H14" i="1"/>
  <c r="H15" i="1"/>
  <c r="H4" i="1"/>
  <c r="F12" i="1"/>
  <c r="F13" i="1"/>
  <c r="F14" i="1"/>
  <c r="F15" i="1"/>
  <c r="F11" i="1"/>
  <c r="F9" i="1"/>
  <c r="F10" i="1"/>
  <c r="F8" i="1"/>
  <c r="F5" i="1"/>
  <c r="F6" i="1"/>
  <c r="F7" i="1"/>
  <c r="F4" i="1"/>
  <c r="D5" i="1" l="1"/>
  <c r="D6" i="1"/>
  <c r="D4" i="1"/>
</calcChain>
</file>

<file path=xl/sharedStrings.xml><?xml version="1.0" encoding="utf-8"?>
<sst xmlns="http://schemas.openxmlformats.org/spreadsheetml/2006/main" count="39" uniqueCount="22">
  <si>
    <t>BOGOTA</t>
  </si>
  <si>
    <t>CALI</t>
  </si>
  <si>
    <t>MEDELLIN</t>
  </si>
  <si>
    <t>B/MANGA</t>
  </si>
  <si>
    <t>B/QUILLA</t>
  </si>
  <si>
    <t>PEREIRA</t>
  </si>
  <si>
    <t>NEIVA</t>
  </si>
  <si>
    <t>IBAGUE</t>
  </si>
  <si>
    <t>TUNJA</t>
  </si>
  <si>
    <t>PASTO</t>
  </si>
  <si>
    <t>MANIZALES</t>
  </si>
  <si>
    <t>CARTAGENA</t>
  </si>
  <si>
    <t>STA MARTA</t>
  </si>
  <si>
    <t>MONTERIA</t>
  </si>
  <si>
    <t>VILLAVICENCIO</t>
  </si>
  <si>
    <t>AÑOS</t>
  </si>
  <si>
    <t>X</t>
  </si>
  <si>
    <t>Y</t>
  </si>
  <si>
    <t>VERTICAL</t>
  </si>
  <si>
    <t>x</t>
  </si>
  <si>
    <t>y</t>
  </si>
  <si>
    <t>HORIZONTAL EN KILOMETROS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</si>
</sst>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.00\ _€_-;\-* #,##0.00\ _€_-;_-* &quot;-&quot;??\ _€_-;_-@_-"/>
    <numFmt numFmtId="165" formatCode="_-* #,##0_-;\-* #,##0_-;_-* &quot;-&quot;??_-;_-@_-"/>
    <numFmt numFmtId="166" formatCode="0.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81">
    <xf numFmtId="0" fontId="0" fillId="0" borderId="0" xfId="0"/>
    <xf numFmtId="164" fontId="0" fillId="0" borderId="0" xfId="1" applyFont="1"/>
    <xf numFmtId="165" fontId="0" fillId="0" borderId="0" xfId="1" applyNumberFormat="1" applyFont="1" applyBorder="1"/>
    <xf numFmtId="0" fontId="0" fillId="0" borderId="0" xfId="0"/>
    <xf numFmtId="0" fontId="2" fillId="0" borderId="0" xfId="0" applyFont="1" applyBorder="1"/>
    <xf numFmtId="165" fontId="0" fillId="0" borderId="0" xfId="3" applyNumberFormat="1" applyFont="1" applyBorder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9" fontId="2" fillId="0" borderId="0" xfId="0" applyNumberFormat="1" applyFont="1" applyBorder="1"/>
    <xf numFmtId="0" fontId="0" fillId="7" borderId="0" xfId="0" applyFill="1"/>
    <xf numFmtId="0" fontId="0" fillId="8" borderId="0" xfId="0" applyFill="1"/>
    <xf numFmtId="0" fontId="0" fillId="9" borderId="0" xfId="0" applyFill="1"/>
    <xf numFmtId="0" fontId="0" fillId="10" borderId="0" xfId="0" applyFill="1"/>
    <xf numFmtId="0" fontId="0" fillId="11" borderId="0" xfId="0" applyFill="1"/>
    <xf numFmtId="0" fontId="0" fillId="12" borderId="0" xfId="0" applyFill="1"/>
    <xf numFmtId="0" fontId="0" fillId="13" borderId="0" xfId="0" applyFill="1"/>
    <xf numFmtId="0" fontId="0" fillId="14" borderId="0" xfId="0" applyFill="1"/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4" xfId="0" applyBorder="1"/>
    <xf numFmtId="9" fontId="0" fillId="2" borderId="4" xfId="0" applyNumberFormat="1" applyFill="1" applyBorder="1"/>
    <xf numFmtId="9" fontId="0" fillId="3" borderId="4" xfId="0" applyNumberFormat="1" applyFill="1" applyBorder="1"/>
    <xf numFmtId="0" fontId="0" fillId="3" borderId="4" xfId="0" applyFill="1" applyBorder="1"/>
    <xf numFmtId="9" fontId="0" fillId="9" borderId="4" xfId="0" applyNumberFormat="1" applyFill="1" applyBorder="1"/>
    <xf numFmtId="1" fontId="0" fillId="9" borderId="4" xfId="0" applyNumberFormat="1" applyFill="1" applyBorder="1"/>
    <xf numFmtId="9" fontId="0" fillId="4" borderId="4" xfId="0" applyNumberFormat="1" applyFill="1" applyBorder="1"/>
    <xf numFmtId="0" fontId="0" fillId="4" borderId="4" xfId="0" applyFill="1" applyBorder="1"/>
    <xf numFmtId="9" fontId="0" fillId="12" borderId="4" xfId="0" applyNumberFormat="1" applyFill="1" applyBorder="1"/>
    <xf numFmtId="0" fontId="0" fillId="12" borderId="4" xfId="0" applyFill="1" applyBorder="1"/>
    <xf numFmtId="9" fontId="0" fillId="8" borderId="4" xfId="0" applyNumberFormat="1" applyFill="1" applyBorder="1"/>
    <xf numFmtId="0" fontId="0" fillId="8" borderId="4" xfId="0" applyFill="1" applyBorder="1"/>
    <xf numFmtId="9" fontId="0" fillId="11" borderId="4" xfId="0" applyNumberFormat="1" applyFill="1" applyBorder="1"/>
    <xf numFmtId="0" fontId="0" fillId="11" borderId="4" xfId="0" applyFill="1" applyBorder="1"/>
    <xf numFmtId="9" fontId="0" fillId="13" borderId="4" xfId="0" applyNumberFormat="1" applyFill="1" applyBorder="1"/>
    <xf numFmtId="0" fontId="0" fillId="13" borderId="4" xfId="0" applyFill="1" applyBorder="1"/>
    <xf numFmtId="0" fontId="0" fillId="2" borderId="4" xfId="0" applyFill="1" applyBorder="1"/>
    <xf numFmtId="9" fontId="0" fillId="10" borderId="4" xfId="0" applyNumberFormat="1" applyFill="1" applyBorder="1"/>
    <xf numFmtId="0" fontId="0" fillId="10" borderId="4" xfId="0" applyFill="1" applyBorder="1"/>
    <xf numFmtId="9" fontId="0" fillId="5" borderId="4" xfId="0" applyNumberFormat="1" applyFill="1" applyBorder="1"/>
    <xf numFmtId="0" fontId="0" fillId="5" borderId="4" xfId="0" applyFill="1" applyBorder="1"/>
    <xf numFmtId="0" fontId="0" fillId="9" borderId="4" xfId="0" applyFill="1" applyBorder="1"/>
    <xf numFmtId="9" fontId="0" fillId="14" borderId="4" xfId="0" applyNumberFormat="1" applyFill="1" applyBorder="1"/>
    <xf numFmtId="0" fontId="0" fillId="14" borderId="4" xfId="0" applyFill="1" applyBorder="1"/>
    <xf numFmtId="9" fontId="0" fillId="7" borderId="4" xfId="0" applyNumberFormat="1" applyFill="1" applyBorder="1"/>
    <xf numFmtId="0" fontId="0" fillId="7" borderId="4" xfId="0" applyFill="1" applyBorder="1"/>
    <xf numFmtId="0" fontId="0" fillId="6" borderId="4" xfId="0" applyFill="1" applyBorder="1"/>
    <xf numFmtId="0" fontId="0" fillId="0" borderId="0" xfId="1" applyNumberFormat="1" applyFont="1" applyBorder="1"/>
    <xf numFmtId="0" fontId="0" fillId="0" borderId="0" xfId="2" applyNumberFormat="1" applyFont="1" applyBorder="1"/>
    <xf numFmtId="0" fontId="0" fillId="0" borderId="0" xfId="3" applyNumberFormat="1" applyFont="1" applyBorder="1"/>
    <xf numFmtId="0" fontId="0" fillId="0" borderId="0" xfId="0" applyNumberFormat="1"/>
    <xf numFmtId="0" fontId="0" fillId="0" borderId="0" xfId="0" applyNumberFormat="1" applyFill="1" applyBorder="1"/>
    <xf numFmtId="9" fontId="0" fillId="0" borderId="0" xfId="0" applyNumberFormat="1" applyFill="1" applyBorder="1"/>
    <xf numFmtId="0" fontId="0" fillId="2" borderId="4" xfId="0" applyNumberFormat="1" applyFill="1" applyBorder="1"/>
    <xf numFmtId="166" fontId="0" fillId="0" borderId="0" xfId="0" applyNumberFormat="1"/>
    <xf numFmtId="0" fontId="0" fillId="9" borderId="2" xfId="0" applyFill="1" applyBorder="1" applyAlignment="1">
      <alignment horizontal="center"/>
    </xf>
    <xf numFmtId="0" fontId="0" fillId="14" borderId="2" xfId="0" applyFill="1" applyBorder="1" applyAlignment="1">
      <alignment horizontal="center"/>
    </xf>
    <xf numFmtId="0" fontId="0" fillId="7" borderId="2" xfId="0" applyFill="1" applyBorder="1" applyAlignment="1">
      <alignment horizontal="center"/>
    </xf>
    <xf numFmtId="0" fontId="0" fillId="7" borderId="3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11" borderId="2" xfId="0" applyFill="1" applyBorder="1" applyAlignment="1">
      <alignment horizontal="center"/>
    </xf>
    <xf numFmtId="0" fontId="0" fillId="13" borderId="2" xfId="0" applyFill="1" applyBorder="1" applyAlignment="1">
      <alignment horizontal="center"/>
    </xf>
    <xf numFmtId="0" fontId="0" fillId="10" borderId="2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12" borderId="2" xfId="0" applyFill="1" applyBorder="1" applyAlignment="1">
      <alignment horizontal="center"/>
    </xf>
    <xf numFmtId="0" fontId="0" fillId="8" borderId="2" xfId="0" applyFill="1" applyBorder="1" applyAlignment="1">
      <alignment horizontal="center"/>
    </xf>
    <xf numFmtId="9" fontId="0" fillId="6" borderId="4" xfId="0" applyNumberFormat="1" applyFill="1" applyBorder="1"/>
    <xf numFmtId="0" fontId="0" fillId="6" borderId="4" xfId="0" applyNumberFormat="1" applyFill="1" applyBorder="1"/>
    <xf numFmtId="1" fontId="0" fillId="6" borderId="4" xfId="0" applyNumberFormat="1" applyFill="1" applyBorder="1"/>
    <xf numFmtId="0" fontId="0" fillId="0" borderId="5" xfId="0" applyBorder="1"/>
    <xf numFmtId="1" fontId="0" fillId="0" borderId="5" xfId="0" applyNumberFormat="1" applyBorder="1"/>
    <xf numFmtId="0" fontId="0" fillId="0" borderId="5" xfId="0" applyNumberFormat="1" applyBorder="1"/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6" xfId="0" applyBorder="1"/>
    <xf numFmtId="0" fontId="0" fillId="0" borderId="7" xfId="0" applyBorder="1"/>
    <xf numFmtId="0" fontId="0" fillId="0" borderId="0" xfId="0" applyBorder="1"/>
  </cellXfs>
  <cellStyles count="4">
    <cellStyle name="Millares" xfId="1" builtinId="3"/>
    <cellStyle name="Millares 2" xf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1"/>
  <sheetViews>
    <sheetView tabSelected="1" topLeftCell="C14" workbookViewId="0">
      <selection activeCell="E31" sqref="E31"/>
    </sheetView>
  </sheetViews>
  <sheetFormatPr baseColWidth="10" defaultRowHeight="15" x14ac:dyDescent="0.25"/>
  <cols>
    <col min="1" max="1" width="7.7109375" customWidth="1"/>
    <col min="3" max="3" width="5.85546875" customWidth="1"/>
    <col min="4" max="4" width="10.42578125" customWidth="1"/>
    <col min="5" max="5" width="6.140625" customWidth="1"/>
    <col min="6" max="6" width="10.85546875" customWidth="1"/>
    <col min="7" max="7" width="6.28515625" style="3" customWidth="1"/>
    <col min="8" max="8" width="6.7109375" customWidth="1"/>
    <col min="9" max="9" width="7" customWidth="1"/>
    <col min="10" max="10" width="8.42578125" customWidth="1"/>
    <col min="11" max="11" width="7.140625" customWidth="1"/>
    <col min="12" max="12" width="8.28515625" customWidth="1"/>
    <col min="13" max="13" width="7" customWidth="1"/>
    <col min="14" max="14" width="7.7109375" customWidth="1"/>
    <col min="15" max="15" width="7.28515625" customWidth="1"/>
    <col min="16" max="16" width="8" customWidth="1"/>
    <col min="17" max="17" width="7.140625" customWidth="1"/>
    <col min="18" max="18" width="7.28515625" customWidth="1"/>
    <col min="19" max="19" width="6.7109375" customWidth="1"/>
    <col min="20" max="20" width="7.140625" customWidth="1"/>
    <col min="21" max="21" width="6.5703125" customWidth="1"/>
    <col min="22" max="22" width="7.42578125" customWidth="1"/>
    <col min="23" max="23" width="6.85546875" customWidth="1"/>
    <col min="24" max="24" width="7.42578125" customWidth="1"/>
    <col min="25" max="25" width="6.85546875" customWidth="1"/>
    <col min="26" max="26" width="7.42578125" customWidth="1"/>
    <col min="27" max="27" width="6.140625" customWidth="1"/>
    <col min="28" max="28" width="6" customWidth="1"/>
    <col min="29" max="29" width="6.5703125" customWidth="1"/>
    <col min="30" max="30" width="6.7109375" customWidth="1"/>
    <col min="31" max="31" width="7.28515625" customWidth="1"/>
    <col min="32" max="32" width="6.7109375" customWidth="1"/>
  </cols>
  <sheetData>
    <row r="1" spans="1:32" s="3" customFormat="1" ht="15.75" thickBot="1" x14ac:dyDescent="0.3"/>
    <row r="2" spans="1:32" ht="15.75" thickBot="1" x14ac:dyDescent="0.3">
      <c r="A2" s="20" t="s">
        <v>15</v>
      </c>
      <c r="B2" s="21"/>
      <c r="C2" s="61" t="s">
        <v>0</v>
      </c>
      <c r="D2" s="61"/>
      <c r="E2" s="62" t="s">
        <v>1</v>
      </c>
      <c r="F2" s="62"/>
      <c r="G2" s="57" t="s">
        <v>2</v>
      </c>
      <c r="H2" s="57"/>
      <c r="I2" s="67" t="s">
        <v>4</v>
      </c>
      <c r="J2" s="67"/>
      <c r="K2" s="62" t="s">
        <v>3</v>
      </c>
      <c r="L2" s="62"/>
      <c r="M2" s="68" t="s">
        <v>5</v>
      </c>
      <c r="N2" s="68"/>
      <c r="O2" s="69" t="s">
        <v>6</v>
      </c>
      <c r="P2" s="69"/>
      <c r="Q2" s="63" t="s">
        <v>7</v>
      </c>
      <c r="R2" s="63"/>
      <c r="S2" s="64" t="s">
        <v>8</v>
      </c>
      <c r="T2" s="64"/>
      <c r="U2" s="61" t="s">
        <v>9</v>
      </c>
      <c r="V2" s="61"/>
      <c r="W2" s="65" t="s">
        <v>10</v>
      </c>
      <c r="X2" s="65"/>
      <c r="Y2" s="66" t="s">
        <v>11</v>
      </c>
      <c r="Z2" s="66"/>
      <c r="AA2" s="57" t="s">
        <v>12</v>
      </c>
      <c r="AB2" s="57"/>
      <c r="AC2" s="58" t="s">
        <v>13</v>
      </c>
      <c r="AD2" s="58"/>
      <c r="AE2" s="59" t="s">
        <v>14</v>
      </c>
      <c r="AF2" s="60"/>
    </row>
    <row r="3" spans="1:32" x14ac:dyDescent="0.25">
      <c r="A3" s="1"/>
      <c r="C3" s="6"/>
      <c r="D3" s="6"/>
      <c r="E3" s="7"/>
      <c r="F3" s="7"/>
      <c r="G3" s="14"/>
      <c r="H3" s="14"/>
      <c r="I3" s="8"/>
      <c r="J3" s="8"/>
      <c r="K3" s="7"/>
      <c r="L3" s="7"/>
      <c r="M3" s="17"/>
      <c r="N3" s="17"/>
      <c r="O3" s="13"/>
      <c r="P3" s="13"/>
      <c r="Q3" s="16"/>
      <c r="R3" s="16"/>
      <c r="S3" s="18"/>
      <c r="T3" s="18"/>
      <c r="U3" s="6"/>
      <c r="V3" s="6"/>
      <c r="W3" s="15"/>
      <c r="X3" s="15"/>
      <c r="Y3" s="9"/>
      <c r="Z3" s="9"/>
      <c r="AA3" s="14"/>
      <c r="AB3" s="14"/>
      <c r="AC3" s="19"/>
      <c r="AD3" s="19"/>
      <c r="AE3" s="12"/>
      <c r="AF3" s="12"/>
    </row>
    <row r="4" spans="1:32" x14ac:dyDescent="0.25">
      <c r="A4" s="22">
        <v>2005</v>
      </c>
      <c r="B4" s="22">
        <v>125000</v>
      </c>
      <c r="C4" s="23">
        <v>0.62</v>
      </c>
      <c r="D4" s="55">
        <f t="shared" ref="D4:D15" si="0">B4*C4</f>
        <v>77500</v>
      </c>
      <c r="E4" s="24">
        <v>0.06</v>
      </c>
      <c r="F4" s="25">
        <f t="shared" ref="F4:F15" si="1">B4*E4</f>
        <v>7500</v>
      </c>
      <c r="G4" s="26">
        <v>0.06</v>
      </c>
      <c r="H4" s="27">
        <f t="shared" ref="H4:H15" si="2">B4*G4</f>
        <v>7500</v>
      </c>
      <c r="I4" s="28">
        <v>7.0000000000000007E-2</v>
      </c>
      <c r="J4" s="29">
        <f t="shared" ref="J4:J15" si="3">B4*I4</f>
        <v>8750</v>
      </c>
      <c r="K4" s="24">
        <v>0.02</v>
      </c>
      <c r="L4" s="25">
        <f t="shared" ref="L4:L15" si="4">B4*K4</f>
        <v>2500</v>
      </c>
      <c r="M4" s="30">
        <v>0.02</v>
      </c>
      <c r="N4" s="31">
        <f t="shared" ref="N4:N10" si="5">B4*M4</f>
        <v>2500</v>
      </c>
      <c r="O4" s="32">
        <v>0.01</v>
      </c>
      <c r="P4" s="33">
        <f t="shared" ref="P4:P10" si="6">B4*O4</f>
        <v>1250</v>
      </c>
      <c r="Q4" s="34">
        <v>0.02</v>
      </c>
      <c r="R4" s="35">
        <f t="shared" ref="R4:R10" si="7">B4*Q4</f>
        <v>2500</v>
      </c>
      <c r="S4" s="36">
        <v>0.01</v>
      </c>
      <c r="T4" s="37">
        <f t="shared" ref="T4:T10" si="8">B4*S4</f>
        <v>1250</v>
      </c>
      <c r="U4" s="23">
        <v>0.02</v>
      </c>
      <c r="V4" s="38">
        <f t="shared" ref="V4:V10" si="9">B4*U4</f>
        <v>2500</v>
      </c>
      <c r="W4" s="39">
        <v>0.01</v>
      </c>
      <c r="X4" s="40">
        <f t="shared" ref="X4:X10" si="10">B4*W4</f>
        <v>1250</v>
      </c>
      <c r="Y4" s="41">
        <v>0.03</v>
      </c>
      <c r="Z4" s="42">
        <f t="shared" ref="Z4:Z10" si="11">B4*Y4</f>
        <v>3750</v>
      </c>
      <c r="AA4" s="26">
        <v>0.01</v>
      </c>
      <c r="AB4" s="43">
        <f t="shared" ref="AB4:AB10" si="12">B4*AA4</f>
        <v>1250</v>
      </c>
      <c r="AC4" s="44">
        <v>0.01</v>
      </c>
      <c r="AD4" s="45">
        <f>B4*AC4</f>
        <v>1250</v>
      </c>
      <c r="AE4" s="46">
        <v>0.03</v>
      </c>
      <c r="AF4" s="47">
        <f t="shared" ref="AF4:AF10" si="13">B4*AE4</f>
        <v>3750</v>
      </c>
    </row>
    <row r="5" spans="1:32" x14ac:dyDescent="0.25">
      <c r="A5" s="22">
        <v>2006</v>
      </c>
      <c r="B5" s="22">
        <v>163000</v>
      </c>
      <c r="C5" s="23">
        <v>0.62</v>
      </c>
      <c r="D5" s="55">
        <f t="shared" si="0"/>
        <v>101060</v>
      </c>
      <c r="E5" s="24">
        <v>0.06</v>
      </c>
      <c r="F5" s="25">
        <f t="shared" si="1"/>
        <v>9780</v>
      </c>
      <c r="G5" s="26">
        <v>0.06</v>
      </c>
      <c r="H5" s="27">
        <f t="shared" si="2"/>
        <v>9780</v>
      </c>
      <c r="I5" s="28">
        <v>7.0000000000000007E-2</v>
      </c>
      <c r="J5" s="29">
        <f t="shared" si="3"/>
        <v>11410.000000000002</v>
      </c>
      <c r="K5" s="24">
        <v>0.02</v>
      </c>
      <c r="L5" s="25">
        <f t="shared" si="4"/>
        <v>3260</v>
      </c>
      <c r="M5" s="30">
        <v>0.02</v>
      </c>
      <c r="N5" s="31">
        <f t="shared" si="5"/>
        <v>3260</v>
      </c>
      <c r="O5" s="32">
        <v>0.01</v>
      </c>
      <c r="P5" s="33">
        <f t="shared" si="6"/>
        <v>1630</v>
      </c>
      <c r="Q5" s="34">
        <v>0.02</v>
      </c>
      <c r="R5" s="35">
        <f t="shared" si="7"/>
        <v>3260</v>
      </c>
      <c r="S5" s="36">
        <v>0.01</v>
      </c>
      <c r="T5" s="37">
        <f t="shared" si="8"/>
        <v>1630</v>
      </c>
      <c r="U5" s="23">
        <v>0.02</v>
      </c>
      <c r="V5" s="38">
        <f t="shared" si="9"/>
        <v>3260</v>
      </c>
      <c r="W5" s="39">
        <v>0.01</v>
      </c>
      <c r="X5" s="40">
        <f t="shared" si="10"/>
        <v>1630</v>
      </c>
      <c r="Y5" s="41">
        <v>0.03</v>
      </c>
      <c r="Z5" s="42">
        <f t="shared" si="11"/>
        <v>4890</v>
      </c>
      <c r="AA5" s="26">
        <v>0.01</v>
      </c>
      <c r="AB5" s="43">
        <f t="shared" si="12"/>
        <v>1630</v>
      </c>
      <c r="AC5" s="44">
        <v>0.01</v>
      </c>
      <c r="AD5" s="45">
        <f>B5*AC5</f>
        <v>1630</v>
      </c>
      <c r="AE5" s="46">
        <v>0.03</v>
      </c>
      <c r="AF5" s="47">
        <f t="shared" si="13"/>
        <v>4890</v>
      </c>
    </row>
    <row r="6" spans="1:32" x14ac:dyDescent="0.25">
      <c r="A6" s="22">
        <v>2007</v>
      </c>
      <c r="B6" s="22">
        <v>180000</v>
      </c>
      <c r="C6" s="23">
        <v>0.62</v>
      </c>
      <c r="D6" s="55">
        <f t="shared" si="0"/>
        <v>111600</v>
      </c>
      <c r="E6" s="24">
        <v>0.06</v>
      </c>
      <c r="F6" s="25">
        <f t="shared" si="1"/>
        <v>10800</v>
      </c>
      <c r="G6" s="26">
        <v>0.06</v>
      </c>
      <c r="H6" s="27">
        <f t="shared" si="2"/>
        <v>10800</v>
      </c>
      <c r="I6" s="28">
        <v>7.0000000000000007E-2</v>
      </c>
      <c r="J6" s="29">
        <f t="shared" si="3"/>
        <v>12600.000000000002</v>
      </c>
      <c r="K6" s="24">
        <v>0.02</v>
      </c>
      <c r="L6" s="25">
        <f t="shared" si="4"/>
        <v>3600</v>
      </c>
      <c r="M6" s="30">
        <v>0.02</v>
      </c>
      <c r="N6" s="31">
        <f t="shared" si="5"/>
        <v>3600</v>
      </c>
      <c r="O6" s="32">
        <v>0.01</v>
      </c>
      <c r="P6" s="33">
        <f t="shared" si="6"/>
        <v>1800</v>
      </c>
      <c r="Q6" s="34">
        <v>0.02</v>
      </c>
      <c r="R6" s="35">
        <f t="shared" si="7"/>
        <v>3600</v>
      </c>
      <c r="S6" s="36">
        <v>0.01</v>
      </c>
      <c r="T6" s="37">
        <f t="shared" si="8"/>
        <v>1800</v>
      </c>
      <c r="U6" s="23">
        <v>0.02</v>
      </c>
      <c r="V6" s="38">
        <f t="shared" si="9"/>
        <v>3600</v>
      </c>
      <c r="W6" s="39">
        <v>0.01</v>
      </c>
      <c r="X6" s="40">
        <f t="shared" si="10"/>
        <v>1800</v>
      </c>
      <c r="Y6" s="41">
        <v>0.03</v>
      </c>
      <c r="Z6" s="42">
        <f t="shared" si="11"/>
        <v>5400</v>
      </c>
      <c r="AA6" s="26">
        <v>0.01</v>
      </c>
      <c r="AB6" s="43">
        <f t="shared" si="12"/>
        <v>1800</v>
      </c>
      <c r="AC6" s="44">
        <v>0.01</v>
      </c>
      <c r="AD6" s="45">
        <f>B6*AC6</f>
        <v>1800</v>
      </c>
      <c r="AE6" s="46">
        <v>0.03</v>
      </c>
      <c r="AF6" s="47">
        <f t="shared" si="13"/>
        <v>5400</v>
      </c>
    </row>
    <row r="7" spans="1:32" x14ac:dyDescent="0.25">
      <c r="A7" s="22">
        <v>2008</v>
      </c>
      <c r="B7" s="22">
        <v>140000</v>
      </c>
      <c r="C7" s="23">
        <v>0.62</v>
      </c>
      <c r="D7" s="55">
        <f t="shared" si="0"/>
        <v>86800</v>
      </c>
      <c r="E7" s="24">
        <v>0.06</v>
      </c>
      <c r="F7" s="25">
        <f t="shared" si="1"/>
        <v>8400</v>
      </c>
      <c r="G7" s="26">
        <v>0.06</v>
      </c>
      <c r="H7" s="27">
        <f t="shared" si="2"/>
        <v>8400</v>
      </c>
      <c r="I7" s="28">
        <v>7.0000000000000007E-2</v>
      </c>
      <c r="J7" s="29">
        <f t="shared" si="3"/>
        <v>9800.0000000000018</v>
      </c>
      <c r="K7" s="24">
        <v>0.02</v>
      </c>
      <c r="L7" s="25">
        <f t="shared" si="4"/>
        <v>2800</v>
      </c>
      <c r="M7" s="30">
        <v>0.02</v>
      </c>
      <c r="N7" s="31">
        <f t="shared" si="5"/>
        <v>2800</v>
      </c>
      <c r="O7" s="32">
        <v>0.01</v>
      </c>
      <c r="P7" s="33">
        <f t="shared" si="6"/>
        <v>1400</v>
      </c>
      <c r="Q7" s="34">
        <v>0.02</v>
      </c>
      <c r="R7" s="35">
        <f t="shared" si="7"/>
        <v>2800</v>
      </c>
      <c r="S7" s="36">
        <v>0.01</v>
      </c>
      <c r="T7" s="37">
        <f t="shared" si="8"/>
        <v>1400</v>
      </c>
      <c r="U7" s="23">
        <v>0.02</v>
      </c>
      <c r="V7" s="38">
        <f t="shared" si="9"/>
        <v>2800</v>
      </c>
      <c r="W7" s="39">
        <v>0.01</v>
      </c>
      <c r="X7" s="40">
        <f t="shared" si="10"/>
        <v>1400</v>
      </c>
      <c r="Y7" s="41">
        <v>0.03</v>
      </c>
      <c r="Z7" s="42">
        <f t="shared" si="11"/>
        <v>4200</v>
      </c>
      <c r="AA7" s="26">
        <v>0.01</v>
      </c>
      <c r="AB7" s="43">
        <f t="shared" si="12"/>
        <v>1400</v>
      </c>
      <c r="AC7" s="44">
        <v>0.01</v>
      </c>
      <c r="AD7" s="45">
        <f>B7*AC7</f>
        <v>1400</v>
      </c>
      <c r="AE7" s="46">
        <v>0.03</v>
      </c>
      <c r="AF7" s="47">
        <f t="shared" si="13"/>
        <v>4200</v>
      </c>
    </row>
    <row r="8" spans="1:32" x14ac:dyDescent="0.25">
      <c r="A8" s="22">
        <v>2009</v>
      </c>
      <c r="B8" s="22">
        <v>100000</v>
      </c>
      <c r="C8" s="23">
        <v>0.51</v>
      </c>
      <c r="D8" s="55">
        <f t="shared" si="0"/>
        <v>51000</v>
      </c>
      <c r="E8" s="24">
        <v>0.05</v>
      </c>
      <c r="F8" s="25">
        <f t="shared" si="1"/>
        <v>5000</v>
      </c>
      <c r="G8" s="26">
        <v>7.0000000000000007E-2</v>
      </c>
      <c r="H8" s="27">
        <f t="shared" si="2"/>
        <v>7000.0000000000009</v>
      </c>
      <c r="I8" s="28">
        <v>0.08</v>
      </c>
      <c r="J8" s="29">
        <f t="shared" si="3"/>
        <v>8000</v>
      </c>
      <c r="K8" s="24">
        <v>0.06</v>
      </c>
      <c r="L8" s="25">
        <f t="shared" si="4"/>
        <v>6000</v>
      </c>
      <c r="M8" s="30">
        <v>0.03</v>
      </c>
      <c r="N8" s="31">
        <f t="shared" si="5"/>
        <v>3000</v>
      </c>
      <c r="O8" s="32">
        <v>0.02</v>
      </c>
      <c r="P8" s="33">
        <f t="shared" si="6"/>
        <v>2000</v>
      </c>
      <c r="Q8" s="34">
        <v>0.02</v>
      </c>
      <c r="R8" s="35">
        <f t="shared" si="7"/>
        <v>2000</v>
      </c>
      <c r="S8" s="36">
        <v>0.01</v>
      </c>
      <c r="T8" s="37">
        <f t="shared" si="8"/>
        <v>1000</v>
      </c>
      <c r="U8" s="23">
        <v>0.03</v>
      </c>
      <c r="V8" s="38">
        <f t="shared" si="9"/>
        <v>3000</v>
      </c>
      <c r="W8" s="39">
        <v>0.02</v>
      </c>
      <c r="X8" s="40">
        <f t="shared" si="10"/>
        <v>2000</v>
      </c>
      <c r="Y8" s="41">
        <v>0.03</v>
      </c>
      <c r="Z8" s="42">
        <f t="shared" si="11"/>
        <v>3000</v>
      </c>
      <c r="AA8" s="26">
        <v>0.01</v>
      </c>
      <c r="AB8" s="43">
        <f t="shared" si="12"/>
        <v>1000</v>
      </c>
      <c r="AC8" s="44">
        <v>0</v>
      </c>
      <c r="AD8" s="44">
        <v>0</v>
      </c>
      <c r="AE8" s="46">
        <v>0.06</v>
      </c>
      <c r="AF8" s="47">
        <f t="shared" si="13"/>
        <v>6000</v>
      </c>
    </row>
    <row r="9" spans="1:32" x14ac:dyDescent="0.25">
      <c r="A9" s="22">
        <v>2010</v>
      </c>
      <c r="B9" s="22">
        <v>110000</v>
      </c>
      <c r="C9" s="23">
        <v>0.51</v>
      </c>
      <c r="D9" s="55">
        <f t="shared" si="0"/>
        <v>56100</v>
      </c>
      <c r="E9" s="24">
        <v>0.05</v>
      </c>
      <c r="F9" s="25">
        <f t="shared" si="1"/>
        <v>5500</v>
      </c>
      <c r="G9" s="26">
        <v>7.0000000000000007E-2</v>
      </c>
      <c r="H9" s="27">
        <f t="shared" si="2"/>
        <v>7700.0000000000009</v>
      </c>
      <c r="I9" s="28">
        <v>0.08</v>
      </c>
      <c r="J9" s="29">
        <f t="shared" si="3"/>
        <v>8800</v>
      </c>
      <c r="K9" s="24">
        <v>0.06</v>
      </c>
      <c r="L9" s="25">
        <f t="shared" si="4"/>
        <v>6600</v>
      </c>
      <c r="M9" s="30">
        <v>0.03</v>
      </c>
      <c r="N9" s="31">
        <f t="shared" si="5"/>
        <v>3300</v>
      </c>
      <c r="O9" s="32">
        <v>0.02</v>
      </c>
      <c r="P9" s="33">
        <f t="shared" si="6"/>
        <v>2200</v>
      </c>
      <c r="Q9" s="34">
        <v>0.02</v>
      </c>
      <c r="R9" s="35">
        <f t="shared" si="7"/>
        <v>2200</v>
      </c>
      <c r="S9" s="36">
        <v>0.01</v>
      </c>
      <c r="T9" s="37">
        <f t="shared" si="8"/>
        <v>1100</v>
      </c>
      <c r="U9" s="23">
        <v>0.03</v>
      </c>
      <c r="V9" s="38">
        <f t="shared" si="9"/>
        <v>3300</v>
      </c>
      <c r="W9" s="39">
        <v>0.02</v>
      </c>
      <c r="X9" s="40">
        <f t="shared" si="10"/>
        <v>2200</v>
      </c>
      <c r="Y9" s="41">
        <v>0.03</v>
      </c>
      <c r="Z9" s="42">
        <f t="shared" si="11"/>
        <v>3300</v>
      </c>
      <c r="AA9" s="26">
        <v>0.01</v>
      </c>
      <c r="AB9" s="43">
        <f t="shared" si="12"/>
        <v>1100</v>
      </c>
      <c r="AC9" s="44">
        <v>0</v>
      </c>
      <c r="AD9" s="44">
        <v>0</v>
      </c>
      <c r="AE9" s="46">
        <v>0.06</v>
      </c>
      <c r="AF9" s="47">
        <f t="shared" si="13"/>
        <v>6600</v>
      </c>
    </row>
    <row r="10" spans="1:32" s="10" customFormat="1" x14ac:dyDescent="0.25">
      <c r="A10" s="48">
        <v>2011</v>
      </c>
      <c r="B10" s="48">
        <v>120000</v>
      </c>
      <c r="C10" s="23">
        <v>0.51</v>
      </c>
      <c r="D10" s="55">
        <f t="shared" si="0"/>
        <v>61200</v>
      </c>
      <c r="E10" s="24">
        <v>0.05</v>
      </c>
      <c r="F10" s="25">
        <f t="shared" si="1"/>
        <v>6000</v>
      </c>
      <c r="G10" s="26">
        <v>7.0000000000000007E-2</v>
      </c>
      <c r="H10" s="27">
        <f t="shared" si="2"/>
        <v>8400</v>
      </c>
      <c r="I10" s="28">
        <v>0.08</v>
      </c>
      <c r="J10" s="29">
        <f t="shared" si="3"/>
        <v>9600</v>
      </c>
      <c r="K10" s="24">
        <v>0.06</v>
      </c>
      <c r="L10" s="25">
        <f t="shared" si="4"/>
        <v>7200</v>
      </c>
      <c r="M10" s="30">
        <v>0.03</v>
      </c>
      <c r="N10" s="31">
        <f t="shared" si="5"/>
        <v>3600</v>
      </c>
      <c r="O10" s="32">
        <v>0.02</v>
      </c>
      <c r="P10" s="33">
        <f t="shared" si="6"/>
        <v>2400</v>
      </c>
      <c r="Q10" s="34">
        <v>0.02</v>
      </c>
      <c r="R10" s="35">
        <f t="shared" si="7"/>
        <v>2400</v>
      </c>
      <c r="S10" s="36">
        <v>0.01</v>
      </c>
      <c r="T10" s="37">
        <f t="shared" si="8"/>
        <v>1200</v>
      </c>
      <c r="U10" s="23">
        <v>0.03</v>
      </c>
      <c r="V10" s="38">
        <f t="shared" si="9"/>
        <v>3600</v>
      </c>
      <c r="W10" s="39">
        <v>0.02</v>
      </c>
      <c r="X10" s="40">
        <f t="shared" si="10"/>
        <v>2400</v>
      </c>
      <c r="Y10" s="41">
        <v>0.03</v>
      </c>
      <c r="Z10" s="42">
        <f t="shared" si="11"/>
        <v>3600</v>
      </c>
      <c r="AA10" s="26">
        <v>0.01</v>
      </c>
      <c r="AB10" s="43">
        <f t="shared" si="12"/>
        <v>1200</v>
      </c>
      <c r="AC10" s="44">
        <v>0</v>
      </c>
      <c r="AD10" s="44">
        <v>0</v>
      </c>
      <c r="AE10" s="46">
        <v>0.06</v>
      </c>
      <c r="AF10" s="47">
        <f t="shared" si="13"/>
        <v>7200</v>
      </c>
    </row>
    <row r="11" spans="1:32" s="10" customFormat="1" x14ac:dyDescent="0.25">
      <c r="A11" s="48">
        <v>2012</v>
      </c>
      <c r="B11" s="48">
        <v>125186</v>
      </c>
      <c r="C11" s="70">
        <v>0.35</v>
      </c>
      <c r="D11" s="71">
        <f>B11*C11</f>
        <v>43815.1</v>
      </c>
      <c r="E11" s="70">
        <v>0.2</v>
      </c>
      <c r="F11" s="48">
        <f t="shared" si="1"/>
        <v>25037.200000000001</v>
      </c>
      <c r="G11" s="70">
        <v>0.25</v>
      </c>
      <c r="H11" s="72">
        <f t="shared" si="2"/>
        <v>31296.5</v>
      </c>
      <c r="I11" s="70">
        <v>0.1</v>
      </c>
      <c r="J11" s="48">
        <f t="shared" si="3"/>
        <v>12518.6</v>
      </c>
      <c r="K11" s="70">
        <v>0.1</v>
      </c>
      <c r="L11" s="48">
        <f t="shared" si="4"/>
        <v>12518.6</v>
      </c>
      <c r="M11" s="70">
        <v>0</v>
      </c>
      <c r="N11" s="70">
        <v>0</v>
      </c>
      <c r="O11" s="70">
        <v>0</v>
      </c>
      <c r="P11" s="70">
        <v>0</v>
      </c>
      <c r="Q11" s="70">
        <v>0</v>
      </c>
      <c r="R11" s="70">
        <v>0</v>
      </c>
      <c r="S11" s="70">
        <v>0</v>
      </c>
      <c r="T11" s="70">
        <v>0</v>
      </c>
      <c r="U11" s="70">
        <v>0</v>
      </c>
      <c r="V11" s="70">
        <v>0</v>
      </c>
      <c r="W11" s="70">
        <v>0</v>
      </c>
      <c r="X11" s="70">
        <v>0</v>
      </c>
      <c r="Y11" s="70">
        <v>0</v>
      </c>
      <c r="Z11" s="70">
        <v>0</v>
      </c>
      <c r="AA11" s="70">
        <v>0</v>
      </c>
      <c r="AB11" s="70">
        <v>0</v>
      </c>
      <c r="AC11" s="70">
        <v>0</v>
      </c>
      <c r="AD11" s="70">
        <v>0</v>
      </c>
      <c r="AE11" s="70">
        <v>0</v>
      </c>
      <c r="AF11" s="70">
        <v>0</v>
      </c>
    </row>
    <row r="12" spans="1:32" x14ac:dyDescent="0.25">
      <c r="A12" s="22">
        <v>2013</v>
      </c>
      <c r="B12" s="22">
        <v>130596</v>
      </c>
      <c r="C12" s="23">
        <v>0.35</v>
      </c>
      <c r="D12" s="55">
        <f t="shared" si="0"/>
        <v>45708.6</v>
      </c>
      <c r="E12" s="24">
        <v>0.2</v>
      </c>
      <c r="F12" s="25">
        <f t="shared" si="1"/>
        <v>26119.200000000001</v>
      </c>
      <c r="G12" s="26">
        <v>0.25</v>
      </c>
      <c r="H12" s="27">
        <f t="shared" si="2"/>
        <v>32649</v>
      </c>
      <c r="I12" s="28">
        <v>0.1</v>
      </c>
      <c r="J12" s="29">
        <f t="shared" si="3"/>
        <v>13059.6</v>
      </c>
      <c r="K12" s="24">
        <v>0.1</v>
      </c>
      <c r="L12" s="25">
        <f t="shared" si="4"/>
        <v>13059.6</v>
      </c>
      <c r="M12" s="30">
        <v>0</v>
      </c>
      <c r="N12" s="30">
        <v>0</v>
      </c>
      <c r="O12" s="32">
        <v>0</v>
      </c>
      <c r="P12" s="32">
        <v>0</v>
      </c>
      <c r="Q12" s="34">
        <v>0</v>
      </c>
      <c r="R12" s="34">
        <v>0</v>
      </c>
      <c r="S12" s="36">
        <v>0</v>
      </c>
      <c r="T12" s="36">
        <v>0</v>
      </c>
      <c r="U12" s="23">
        <v>0</v>
      </c>
      <c r="V12" s="23">
        <v>0</v>
      </c>
      <c r="W12" s="39">
        <v>0</v>
      </c>
      <c r="X12" s="39">
        <v>0</v>
      </c>
      <c r="Y12" s="41">
        <v>0</v>
      </c>
      <c r="Z12" s="41">
        <v>0</v>
      </c>
      <c r="AA12" s="26">
        <v>0</v>
      </c>
      <c r="AB12" s="26">
        <v>0</v>
      </c>
      <c r="AC12" s="44">
        <v>0</v>
      </c>
      <c r="AD12" s="44">
        <v>0</v>
      </c>
      <c r="AE12" s="46">
        <v>0</v>
      </c>
      <c r="AF12" s="46">
        <v>0</v>
      </c>
    </row>
    <row r="13" spans="1:32" x14ac:dyDescent="0.25">
      <c r="A13" s="22">
        <v>2014</v>
      </c>
      <c r="B13" s="22">
        <v>136239</v>
      </c>
      <c r="C13" s="23">
        <v>0.35</v>
      </c>
      <c r="D13" s="55">
        <f t="shared" si="0"/>
        <v>47683.649999999994</v>
      </c>
      <c r="E13" s="24">
        <v>0.2</v>
      </c>
      <c r="F13" s="25">
        <f t="shared" si="1"/>
        <v>27247.800000000003</v>
      </c>
      <c r="G13" s="26">
        <v>0.25</v>
      </c>
      <c r="H13" s="27">
        <f t="shared" si="2"/>
        <v>34059.75</v>
      </c>
      <c r="I13" s="28">
        <v>0.1</v>
      </c>
      <c r="J13" s="29">
        <f t="shared" si="3"/>
        <v>13623.900000000001</v>
      </c>
      <c r="K13" s="24">
        <v>0.1</v>
      </c>
      <c r="L13" s="25">
        <f t="shared" si="4"/>
        <v>13623.900000000001</v>
      </c>
      <c r="M13" s="30">
        <v>0</v>
      </c>
      <c r="N13" s="30">
        <v>0</v>
      </c>
      <c r="O13" s="32">
        <v>0</v>
      </c>
      <c r="P13" s="32">
        <v>0</v>
      </c>
      <c r="Q13" s="34">
        <v>0</v>
      </c>
      <c r="R13" s="34">
        <v>0</v>
      </c>
      <c r="S13" s="36">
        <v>0</v>
      </c>
      <c r="T13" s="36">
        <v>0</v>
      </c>
      <c r="U13" s="23">
        <v>0</v>
      </c>
      <c r="V13" s="23">
        <v>0</v>
      </c>
      <c r="W13" s="39">
        <v>0</v>
      </c>
      <c r="X13" s="39">
        <v>0</v>
      </c>
      <c r="Y13" s="41">
        <v>0</v>
      </c>
      <c r="Z13" s="41">
        <v>0</v>
      </c>
      <c r="AA13" s="26">
        <v>0</v>
      </c>
      <c r="AB13" s="26">
        <v>0</v>
      </c>
      <c r="AC13" s="44">
        <v>0</v>
      </c>
      <c r="AD13" s="44">
        <v>0</v>
      </c>
      <c r="AE13" s="46">
        <v>0</v>
      </c>
      <c r="AF13" s="46">
        <v>0</v>
      </c>
    </row>
    <row r="14" spans="1:32" x14ac:dyDescent="0.25">
      <c r="A14" s="22">
        <v>2015</v>
      </c>
      <c r="B14" s="22">
        <v>142127</v>
      </c>
      <c r="C14" s="23">
        <v>0.35</v>
      </c>
      <c r="D14" s="55">
        <f t="shared" si="0"/>
        <v>49744.45</v>
      </c>
      <c r="E14" s="24">
        <v>0.2</v>
      </c>
      <c r="F14" s="25">
        <f t="shared" si="1"/>
        <v>28425.4</v>
      </c>
      <c r="G14" s="26">
        <v>0.25</v>
      </c>
      <c r="H14" s="27">
        <f t="shared" si="2"/>
        <v>35531.75</v>
      </c>
      <c r="I14" s="28">
        <v>0.1</v>
      </c>
      <c r="J14" s="29">
        <f t="shared" si="3"/>
        <v>14212.7</v>
      </c>
      <c r="K14" s="24">
        <v>0.1</v>
      </c>
      <c r="L14" s="25">
        <f t="shared" si="4"/>
        <v>14212.7</v>
      </c>
      <c r="M14" s="30">
        <v>0</v>
      </c>
      <c r="N14" s="30">
        <v>0</v>
      </c>
      <c r="O14" s="32">
        <v>0</v>
      </c>
      <c r="P14" s="32">
        <v>0</v>
      </c>
      <c r="Q14" s="34">
        <v>0</v>
      </c>
      <c r="R14" s="34">
        <v>0</v>
      </c>
      <c r="S14" s="36">
        <v>0</v>
      </c>
      <c r="T14" s="36">
        <v>0</v>
      </c>
      <c r="U14" s="23">
        <v>0</v>
      </c>
      <c r="V14" s="23">
        <v>0</v>
      </c>
      <c r="W14" s="39">
        <v>0</v>
      </c>
      <c r="X14" s="39">
        <v>0</v>
      </c>
      <c r="Y14" s="41">
        <v>0</v>
      </c>
      <c r="Z14" s="41">
        <v>0</v>
      </c>
      <c r="AA14" s="26">
        <v>0</v>
      </c>
      <c r="AB14" s="26">
        <v>0</v>
      </c>
      <c r="AC14" s="44">
        <v>0</v>
      </c>
      <c r="AD14" s="44">
        <v>0</v>
      </c>
      <c r="AE14" s="46">
        <v>0</v>
      </c>
      <c r="AF14" s="46">
        <v>0</v>
      </c>
    </row>
    <row r="15" spans="1:32" x14ac:dyDescent="0.25">
      <c r="A15" s="22">
        <v>2016</v>
      </c>
      <c r="B15" s="22">
        <v>148269</v>
      </c>
      <c r="C15" s="23">
        <v>0.35</v>
      </c>
      <c r="D15" s="55">
        <f t="shared" si="0"/>
        <v>51894.149999999994</v>
      </c>
      <c r="E15" s="24">
        <v>0.2</v>
      </c>
      <c r="F15" s="25">
        <f t="shared" si="1"/>
        <v>29653.800000000003</v>
      </c>
      <c r="G15" s="26">
        <v>0.25</v>
      </c>
      <c r="H15" s="27">
        <f t="shared" si="2"/>
        <v>37067.25</v>
      </c>
      <c r="I15" s="28">
        <v>0.1</v>
      </c>
      <c r="J15" s="29">
        <f t="shared" si="3"/>
        <v>14826.900000000001</v>
      </c>
      <c r="K15" s="24">
        <v>0.1</v>
      </c>
      <c r="L15" s="25">
        <f t="shared" si="4"/>
        <v>14826.900000000001</v>
      </c>
      <c r="M15" s="30">
        <v>0</v>
      </c>
      <c r="N15" s="30">
        <v>0</v>
      </c>
      <c r="O15" s="32">
        <v>0</v>
      </c>
      <c r="P15" s="32">
        <v>0</v>
      </c>
      <c r="Q15" s="34">
        <v>0</v>
      </c>
      <c r="R15" s="34">
        <v>0</v>
      </c>
      <c r="S15" s="36">
        <v>0</v>
      </c>
      <c r="T15" s="36">
        <v>0</v>
      </c>
      <c r="U15" s="23">
        <v>0</v>
      </c>
      <c r="V15" s="23">
        <v>0</v>
      </c>
      <c r="W15" s="39">
        <v>0</v>
      </c>
      <c r="X15" s="39">
        <v>0</v>
      </c>
      <c r="Y15" s="41">
        <v>0</v>
      </c>
      <c r="Z15" s="41">
        <v>0</v>
      </c>
      <c r="AA15" s="26">
        <v>0</v>
      </c>
      <c r="AB15" s="26">
        <v>0</v>
      </c>
      <c r="AC15" s="44">
        <v>0</v>
      </c>
      <c r="AD15" s="44">
        <v>0</v>
      </c>
      <c r="AE15" s="46">
        <v>0</v>
      </c>
      <c r="AF15" s="46">
        <v>0</v>
      </c>
    </row>
    <row r="16" spans="1:32" x14ac:dyDescent="0.25">
      <c r="Y16" s="3"/>
    </row>
    <row r="18" spans="2:32" ht="15.75" thickBot="1" x14ac:dyDescent="0.3">
      <c r="M18" s="52"/>
      <c r="N18" s="53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  <c r="AD18" s="52"/>
      <c r="AE18" s="52"/>
      <c r="AF18" s="54"/>
    </row>
    <row r="19" spans="2:32" ht="15.75" thickBot="1" x14ac:dyDescent="0.3">
      <c r="C19" s="61" t="s">
        <v>0</v>
      </c>
      <c r="D19" s="61"/>
      <c r="E19" s="62" t="s">
        <v>1</v>
      </c>
      <c r="F19" s="62"/>
      <c r="G19" s="57" t="s">
        <v>2</v>
      </c>
      <c r="H19" s="57"/>
      <c r="I19" s="67" t="s">
        <v>4</v>
      </c>
      <c r="J19" s="67"/>
      <c r="K19" s="62" t="s">
        <v>3</v>
      </c>
      <c r="L19" s="62"/>
      <c r="M19" s="68" t="s">
        <v>5</v>
      </c>
      <c r="N19" s="68"/>
      <c r="O19" s="69" t="s">
        <v>6</v>
      </c>
      <c r="P19" s="69"/>
      <c r="Q19" s="63" t="s">
        <v>7</v>
      </c>
      <c r="R19" s="63"/>
      <c r="S19" s="64" t="s">
        <v>8</v>
      </c>
      <c r="T19" s="64"/>
      <c r="U19" s="61" t="s">
        <v>9</v>
      </c>
      <c r="V19" s="61"/>
      <c r="W19" s="65" t="s">
        <v>10</v>
      </c>
      <c r="X19" s="65"/>
      <c r="Y19" s="66" t="s">
        <v>11</v>
      </c>
      <c r="Z19" s="66"/>
      <c r="AA19" s="57" t="s">
        <v>12</v>
      </c>
      <c r="AB19" s="57"/>
      <c r="AC19" s="58" t="s">
        <v>13</v>
      </c>
      <c r="AD19" s="58"/>
      <c r="AE19" s="59" t="s">
        <v>14</v>
      </c>
      <c r="AF19" s="60"/>
    </row>
    <row r="20" spans="2:32" x14ac:dyDescent="0.25">
      <c r="C20" s="11"/>
      <c r="D20" s="2"/>
      <c r="E20" s="2"/>
      <c r="F20" s="5"/>
      <c r="G20" s="5"/>
      <c r="H20" s="5"/>
      <c r="I20" s="5"/>
      <c r="J20" s="5"/>
      <c r="W20" s="3"/>
      <c r="X20" s="3"/>
      <c r="Y20" s="3"/>
    </row>
    <row r="21" spans="2:32" x14ac:dyDescent="0.25">
      <c r="B21" t="s">
        <v>21</v>
      </c>
      <c r="C21" s="4" t="s">
        <v>16</v>
      </c>
      <c r="D21" s="50">
        <v>600</v>
      </c>
      <c r="F21" s="49">
        <v>301</v>
      </c>
      <c r="H21" s="50">
        <v>402</v>
      </c>
      <c r="I21" s="51"/>
      <c r="J21" s="51">
        <v>601</v>
      </c>
      <c r="K21" s="52"/>
      <c r="L21" s="52">
        <v>802</v>
      </c>
      <c r="N21">
        <v>501</v>
      </c>
      <c r="P21">
        <v>507</v>
      </c>
      <c r="R21">
        <v>507</v>
      </c>
      <c r="T21">
        <v>707</v>
      </c>
      <c r="V21">
        <v>205</v>
      </c>
      <c r="W21" s="3"/>
      <c r="X21" s="3">
        <v>503</v>
      </c>
      <c r="Y21" s="3"/>
      <c r="Z21">
        <v>504</v>
      </c>
      <c r="AB21">
        <v>604</v>
      </c>
      <c r="AD21">
        <v>405</v>
      </c>
      <c r="AF21">
        <v>709</v>
      </c>
    </row>
    <row r="22" spans="2:32" x14ac:dyDescent="0.25">
      <c r="B22" t="s">
        <v>18</v>
      </c>
      <c r="C22" s="11" t="s">
        <v>17</v>
      </c>
      <c r="D22" s="50">
        <v>1050</v>
      </c>
      <c r="F22" s="49">
        <v>910</v>
      </c>
      <c r="H22" s="50">
        <v>1300</v>
      </c>
      <c r="I22" s="51"/>
      <c r="J22" s="51">
        <v>1910</v>
      </c>
      <c r="K22" s="52"/>
      <c r="L22" s="52">
        <v>1450</v>
      </c>
      <c r="N22">
        <v>1180</v>
      </c>
      <c r="P22">
        <v>905</v>
      </c>
      <c r="R22">
        <v>1130</v>
      </c>
      <c r="T22">
        <v>1270</v>
      </c>
      <c r="V22">
        <v>705</v>
      </c>
      <c r="W22" s="3"/>
      <c r="X22" s="3">
        <v>1230</v>
      </c>
      <c r="Y22" s="3"/>
      <c r="Z22">
        <v>1830</v>
      </c>
      <c r="AB22">
        <v>1910</v>
      </c>
      <c r="AD22">
        <v>1650</v>
      </c>
      <c r="AF22">
        <v>1050</v>
      </c>
    </row>
    <row r="23" spans="2:32" x14ac:dyDescent="0.25">
      <c r="C23" t="s">
        <v>19</v>
      </c>
      <c r="D23" s="56">
        <f>D21*B15/D15</f>
        <v>1714.2857142857144</v>
      </c>
      <c r="F23" s="3">
        <f>F21*B15/F15</f>
        <v>1504.9999999999998</v>
      </c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</row>
    <row r="24" spans="2:32" x14ac:dyDescent="0.25">
      <c r="C24" t="s">
        <v>20</v>
      </c>
      <c r="D24" s="56">
        <f>D22*B15/D15</f>
        <v>3000.0000000000005</v>
      </c>
      <c r="F24">
        <f>F22*B11/F11</f>
        <v>4550</v>
      </c>
      <c r="G24" s="3">
        <f t="shared" ref="G24:N24" si="14">G22*C11/E11</f>
        <v>0</v>
      </c>
      <c r="H24" s="3">
        <f t="shared" si="14"/>
        <v>2275</v>
      </c>
      <c r="I24" s="3">
        <f t="shared" si="14"/>
        <v>0</v>
      </c>
      <c r="J24" s="3">
        <f t="shared" si="14"/>
        <v>1528</v>
      </c>
      <c r="K24" s="3">
        <f t="shared" si="14"/>
        <v>0</v>
      </c>
      <c r="L24" s="3">
        <f t="shared" si="14"/>
        <v>3625</v>
      </c>
      <c r="M24" s="3">
        <f t="shared" si="14"/>
        <v>0</v>
      </c>
      <c r="N24" s="3">
        <f t="shared" si="14"/>
        <v>1180</v>
      </c>
      <c r="O24" s="3">
        <f>O22*K11</f>
        <v>0</v>
      </c>
      <c r="P24" s="3">
        <f t="shared" ref="P24:AF24" si="15">P22*L11</f>
        <v>11329333</v>
      </c>
      <c r="Q24" s="3">
        <f t="shared" si="15"/>
        <v>0</v>
      </c>
      <c r="R24" s="3">
        <f t="shared" si="15"/>
        <v>0</v>
      </c>
      <c r="S24" s="3">
        <f t="shared" si="15"/>
        <v>0</v>
      </c>
      <c r="T24" s="3">
        <f t="shared" si="15"/>
        <v>0</v>
      </c>
      <c r="U24" s="3">
        <f t="shared" si="15"/>
        <v>0</v>
      </c>
      <c r="V24" s="3">
        <f t="shared" si="15"/>
        <v>0</v>
      </c>
      <c r="W24" s="3">
        <f t="shared" si="15"/>
        <v>0</v>
      </c>
      <c r="X24" s="3">
        <f t="shared" si="15"/>
        <v>0</v>
      </c>
      <c r="Y24" s="3">
        <f t="shared" si="15"/>
        <v>0</v>
      </c>
      <c r="Z24" s="3">
        <f t="shared" si="15"/>
        <v>0</v>
      </c>
      <c r="AA24" s="3">
        <f t="shared" si="15"/>
        <v>0</v>
      </c>
      <c r="AB24" s="3">
        <f t="shared" si="15"/>
        <v>0</v>
      </c>
      <c r="AC24" s="3">
        <f t="shared" si="15"/>
        <v>0</v>
      </c>
      <c r="AD24" s="3">
        <f t="shared" si="15"/>
        <v>0</v>
      </c>
      <c r="AE24" s="3">
        <f t="shared" si="15"/>
        <v>0</v>
      </c>
      <c r="AF24" s="3">
        <f t="shared" si="15"/>
        <v>0</v>
      </c>
    </row>
    <row r="25" spans="2:32" s="3" customFormat="1" x14ac:dyDescent="0.25"/>
    <row r="26" spans="2:32" s="3" customFormat="1" ht="15.75" thickBot="1" x14ac:dyDescent="0.3"/>
    <row r="27" spans="2:32" s="3" customFormat="1" ht="15.75" thickBot="1" x14ac:dyDescent="0.3">
      <c r="C27" s="76" t="s">
        <v>16</v>
      </c>
      <c r="D27" s="73">
        <f>+(D21*D15)+(F21*F15)+(H21*H15)+(J21*J15)+(L21*L15)+(N21*N15)+(P21*P15)+(R21*R15)+(T21*T15)+(V21*V15)+(X21*X15)+(Z21*Z15)+(AB21*AB15)+(AD21*AD15)+(AF21*AF15)</f>
        <v>75765459</v>
      </c>
      <c r="E27" s="75">
        <f>+D27/D28</f>
        <v>511</v>
      </c>
      <c r="F27" s="80"/>
    </row>
    <row r="28" spans="2:32" ht="15.75" thickBot="1" x14ac:dyDescent="0.3">
      <c r="C28" s="77"/>
      <c r="D28" s="74">
        <f>+D15+F15+H15+J15+L15</f>
        <v>148269</v>
      </c>
      <c r="E28" s="73"/>
    </row>
    <row r="29" spans="2:32" ht="15.75" thickBot="1" x14ac:dyDescent="0.3"/>
    <row r="30" spans="2:32" ht="15.75" thickBot="1" x14ac:dyDescent="0.3">
      <c r="C30" s="78" t="s">
        <v>17</v>
      </c>
      <c r="D30" s="73">
        <f>+(D22*D15)+(F22*F15)+(H22*H15)+(J22*J15)+(L22*L15)+(N22*N15)+(P22*P15)+(R22*R15)+(T22*T15)+(V22*V15)+(X22*X15)+(Z22*Z15)+(AB22*AB15)+(AD22*AD15)+(AF22*AF15)</f>
        <v>179479624.5</v>
      </c>
      <c r="E30" s="75">
        <f>+D30/D31</f>
        <v>1210.5</v>
      </c>
      <c r="F30" s="80"/>
    </row>
    <row r="31" spans="2:32" ht="15.75" thickBot="1" x14ac:dyDescent="0.3">
      <c r="C31" s="79"/>
      <c r="D31" s="74">
        <f>+D15+F15+H15+J15+L15</f>
        <v>148269</v>
      </c>
      <c r="E31" s="79"/>
      <c r="F31" s="80"/>
    </row>
  </sheetData>
  <mergeCells count="31">
    <mergeCell ref="C27:C28"/>
    <mergeCell ref="AE2:AF2"/>
    <mergeCell ref="AC2:AD2"/>
    <mergeCell ref="AA2:AB2"/>
    <mergeCell ref="C2:D2"/>
    <mergeCell ref="E2:F2"/>
    <mergeCell ref="G2:H2"/>
    <mergeCell ref="I2:J2"/>
    <mergeCell ref="K2:L2"/>
    <mergeCell ref="M2:N2"/>
    <mergeCell ref="O2:P2"/>
    <mergeCell ref="Q2:R2"/>
    <mergeCell ref="S2:T2"/>
    <mergeCell ref="U2:V2"/>
    <mergeCell ref="W2:X2"/>
    <mergeCell ref="Y2:Z2"/>
    <mergeCell ref="AA19:AB19"/>
    <mergeCell ref="AC19:AD19"/>
    <mergeCell ref="AE19:AF19"/>
    <mergeCell ref="C19:D19"/>
    <mergeCell ref="E19:F19"/>
    <mergeCell ref="Q19:R19"/>
    <mergeCell ref="S19:T19"/>
    <mergeCell ref="U19:V19"/>
    <mergeCell ref="W19:X19"/>
    <mergeCell ref="Y19:Z19"/>
    <mergeCell ref="G19:H19"/>
    <mergeCell ref="I19:J19"/>
    <mergeCell ref="K19:L19"/>
    <mergeCell ref="M19:N19"/>
    <mergeCell ref="O19:P1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BRANDON</dc:creator>
  <cp:lastModifiedBy>USUARIO</cp:lastModifiedBy>
  <dcterms:created xsi:type="dcterms:W3CDTF">2012-10-12T23:00:29Z</dcterms:created>
  <dcterms:modified xsi:type="dcterms:W3CDTF">2012-10-25T01:28:26Z</dcterms:modified>
</cp:coreProperties>
</file>